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PivotChartFilter="1" defaultThemeVersion="124226"/>
  <bookViews>
    <workbookView xWindow="645" yWindow="90" windowWidth="15915" windowHeight="11505"/>
  </bookViews>
  <sheets>
    <sheet name="Municipal Data" sheetId="1" r:id="rId1"/>
    <sheet name="Simcoe Sub-area Employment Area" sheetId="25" r:id="rId2"/>
    <sheet name="Urban Growth Centres" sheetId="6" r:id="rId3"/>
    <sheet name="Official Plan Status" sheetId="7" r:id="rId4"/>
    <sheet name="Whitebelt" sheetId="20" r:id="rId5"/>
    <sheet name="Intensification Targets" sheetId="8" r:id="rId6"/>
    <sheet name="Greenfield Density Targets" sheetId="9" r:id="rId7"/>
    <sheet name="GGH Population" sheetId="5" r:id="rId8"/>
    <sheet name="GGH Adjusted to BAU Study Area" sheetId="15" r:id="rId9"/>
  </sheets>
  <definedNames>
    <definedName name="_xlnm._FilterDatabase" localSheetId="0" hidden="1">'Municipal Data'!$B$1:$B$10</definedName>
    <definedName name="_xlnm.Database">'Municipal Data'!$A$1:$B$10</definedName>
  </definedNames>
  <calcPr calcId="125725"/>
</workbook>
</file>

<file path=xl/calcChain.xml><?xml version="1.0" encoding="utf-8"?>
<calcChain xmlns="http://schemas.openxmlformats.org/spreadsheetml/2006/main">
  <c r="I105" i="15"/>
  <c r="P113" i="1"/>
  <c r="P32"/>
  <c r="P114" s="1"/>
  <c r="B6" i="25"/>
  <c r="O41" i="15"/>
  <c r="O77"/>
  <c r="I104"/>
  <c r="U32" i="1" l="1"/>
  <c r="T113"/>
  <c r="U113"/>
  <c r="T32"/>
  <c r="S113"/>
  <c r="S32"/>
  <c r="T114" l="1"/>
  <c r="S114"/>
  <c r="U114"/>
  <c r="Z113"/>
  <c r="Z32"/>
  <c r="J10" i="6"/>
  <c r="J2"/>
  <c r="U77" i="15"/>
  <c r="U104" s="1"/>
  <c r="V104"/>
  <c r="W104"/>
  <c r="R104"/>
  <c r="S104"/>
  <c r="P104"/>
  <c r="Q104"/>
  <c r="O104"/>
  <c r="L104"/>
  <c r="M104"/>
  <c r="J104"/>
  <c r="K104"/>
  <c r="G104"/>
  <c r="H104"/>
  <c r="F104"/>
  <c r="E104"/>
  <c r="E32"/>
  <c r="AA91"/>
  <c r="Z91"/>
  <c r="Y91"/>
  <c r="X91"/>
  <c r="AA83"/>
  <c r="Z83"/>
  <c r="Y83"/>
  <c r="X83"/>
  <c r="AB77"/>
  <c r="AA77"/>
  <c r="Y77"/>
  <c r="X77"/>
  <c r="AB68"/>
  <c r="AA68"/>
  <c r="Z68"/>
  <c r="Y68"/>
  <c r="X68"/>
  <c r="AB49"/>
  <c r="AA49"/>
  <c r="Z49"/>
  <c r="Y49"/>
  <c r="X49"/>
  <c r="AB41"/>
  <c r="AA41"/>
  <c r="Z41"/>
  <c r="Y41"/>
  <c r="X41"/>
  <c r="AA33"/>
  <c r="Y33"/>
  <c r="X33"/>
  <c r="W32"/>
  <c r="V32"/>
  <c r="V105" s="1"/>
  <c r="U32"/>
  <c r="T32"/>
  <c r="T105" s="1"/>
  <c r="S32"/>
  <c r="R32"/>
  <c r="R105" s="1"/>
  <c r="Q32"/>
  <c r="P32"/>
  <c r="O32"/>
  <c r="N32"/>
  <c r="N105" s="1"/>
  <c r="M32"/>
  <c r="L32"/>
  <c r="L105" s="1"/>
  <c r="K32"/>
  <c r="J32"/>
  <c r="J105" s="1"/>
  <c r="I32"/>
  <c r="H32"/>
  <c r="H105" s="1"/>
  <c r="G32"/>
  <c r="F32"/>
  <c r="F105" s="1"/>
  <c r="AA26"/>
  <c r="Z26"/>
  <c r="Y26"/>
  <c r="X26"/>
  <c r="AA22"/>
  <c r="Y22"/>
  <c r="X22"/>
  <c r="AB11"/>
  <c r="AB32" s="1"/>
  <c r="AA11"/>
  <c r="Z11"/>
  <c r="Y11"/>
  <c r="X11"/>
  <c r="AA2"/>
  <c r="Z2"/>
  <c r="Y2"/>
  <c r="X2"/>
  <c r="I2" i="6"/>
  <c r="H2"/>
  <c r="H3"/>
  <c r="I3" s="1"/>
  <c r="J3" s="1"/>
  <c r="G3"/>
  <c r="G2"/>
  <c r="X104" i="15" l="1"/>
  <c r="Z104"/>
  <c r="AB104"/>
  <c r="Y104"/>
  <c r="AA104"/>
  <c r="Z114" i="1"/>
  <c r="X32" i="15"/>
  <c r="Z32"/>
  <c r="AA32"/>
  <c r="Y32"/>
  <c r="Y105" s="1"/>
  <c r="AB105"/>
  <c r="P105"/>
  <c r="U105"/>
  <c r="AA105"/>
  <c r="E105"/>
  <c r="G105"/>
  <c r="K105"/>
  <c r="M105"/>
  <c r="W105"/>
  <c r="O105"/>
  <c r="Q105"/>
  <c r="S105"/>
  <c r="Z105" l="1"/>
  <c r="X105"/>
  <c r="H26" i="6" l="1"/>
  <c r="G26"/>
  <c r="H25"/>
  <c r="I25" s="1"/>
  <c r="J25" s="1"/>
  <c r="G25"/>
  <c r="H24"/>
  <c r="G24"/>
  <c r="H23"/>
  <c r="I23" s="1"/>
  <c r="J23" s="1"/>
  <c r="G23"/>
  <c r="H22"/>
  <c r="G22"/>
  <c r="H21"/>
  <c r="I21" s="1"/>
  <c r="J21" s="1"/>
  <c r="G21"/>
  <c r="H20"/>
  <c r="G20"/>
  <c r="H19"/>
  <c r="I19" s="1"/>
  <c r="J19" s="1"/>
  <c r="G19"/>
  <c r="I18"/>
  <c r="J18" s="1"/>
  <c r="H18"/>
  <c r="G18"/>
  <c r="H17"/>
  <c r="I17" s="1"/>
  <c r="J17" s="1"/>
  <c r="G17"/>
  <c r="H16"/>
  <c r="G16"/>
  <c r="I16" s="1"/>
  <c r="J16" s="1"/>
  <c r="H15"/>
  <c r="I15" s="1"/>
  <c r="J15" s="1"/>
  <c r="G15"/>
  <c r="H14"/>
  <c r="G14"/>
  <c r="I14" s="1"/>
  <c r="J14" s="1"/>
  <c r="H13"/>
  <c r="I13" s="1"/>
  <c r="J13" s="1"/>
  <c r="G13"/>
  <c r="H12"/>
  <c r="G12"/>
  <c r="I12" s="1"/>
  <c r="J12" s="1"/>
  <c r="H11"/>
  <c r="I11" s="1"/>
  <c r="J11" s="1"/>
  <c r="G11"/>
  <c r="H10"/>
  <c r="G10"/>
  <c r="H9"/>
  <c r="G9"/>
  <c r="I9" s="1"/>
  <c r="J9" s="1"/>
  <c r="H8"/>
  <c r="I8" s="1"/>
  <c r="J8" s="1"/>
  <c r="G8"/>
  <c r="H7"/>
  <c r="G7"/>
  <c r="I7" s="1"/>
  <c r="J7" s="1"/>
  <c r="H6"/>
  <c r="I6" s="1"/>
  <c r="J6" s="1"/>
  <c r="G6"/>
  <c r="H5"/>
  <c r="G5"/>
  <c r="I5" s="1"/>
  <c r="J5" s="1"/>
  <c r="H4"/>
  <c r="I4" s="1"/>
  <c r="J4" s="1"/>
  <c r="G4"/>
  <c r="I20" l="1"/>
  <c r="J20" s="1"/>
  <c r="I22"/>
  <c r="J22" s="1"/>
  <c r="I24"/>
  <c r="J24" s="1"/>
  <c r="I26"/>
  <c r="J26" s="1"/>
  <c r="AF100" i="1" l="1"/>
  <c r="AE100"/>
  <c r="AD100"/>
  <c r="AC100"/>
  <c r="AF89"/>
  <c r="AE89"/>
  <c r="AD89"/>
  <c r="AC89"/>
  <c r="AG80"/>
  <c r="AF80"/>
  <c r="AD80"/>
  <c r="AC80"/>
  <c r="AG71"/>
  <c r="AF71"/>
  <c r="AE71"/>
  <c r="AD71"/>
  <c r="AC71"/>
  <c r="AG52"/>
  <c r="AF52"/>
  <c r="AE52"/>
  <c r="AD52"/>
  <c r="AC52"/>
  <c r="AG41"/>
  <c r="AF41"/>
  <c r="AE41"/>
  <c r="AD41"/>
  <c r="AC41"/>
  <c r="AF33"/>
  <c r="AD33"/>
  <c r="AC33"/>
  <c r="AF26"/>
  <c r="AE26"/>
  <c r="AD26"/>
  <c r="AC26"/>
  <c r="AF22"/>
  <c r="AD22"/>
  <c r="AC22"/>
  <c r="AG11"/>
  <c r="AG32" s="1"/>
  <c r="AF11"/>
  <c r="AE11"/>
  <c r="AD11"/>
  <c r="AC11"/>
  <c r="AF2"/>
  <c r="AE2"/>
  <c r="AD2"/>
  <c r="AC2"/>
  <c r="AA113"/>
  <c r="Q113"/>
  <c r="R113"/>
  <c r="O113"/>
  <c r="AC32" l="1"/>
  <c r="AC113"/>
  <c r="AE113"/>
  <c r="AF113"/>
  <c r="AD32"/>
  <c r="AD113"/>
  <c r="AD114" s="1"/>
  <c r="AG113"/>
  <c r="AG114" s="1"/>
  <c r="AC114"/>
  <c r="AE32"/>
  <c r="AF32"/>
  <c r="Q32"/>
  <c r="Q114" s="1"/>
  <c r="AA32"/>
  <c r="AA114" s="1"/>
  <c r="W32"/>
  <c r="AB113"/>
  <c r="W113"/>
  <c r="W114" s="1"/>
  <c r="V113"/>
  <c r="M113"/>
  <c r="K113"/>
  <c r="J113"/>
  <c r="I113"/>
  <c r="H113"/>
  <c r="G113"/>
  <c r="F113"/>
  <c r="E113"/>
  <c r="AB32"/>
  <c r="X32"/>
  <c r="X114" s="1"/>
  <c r="R32"/>
  <c r="R114" s="1"/>
  <c r="N32"/>
  <c r="N114" s="1"/>
  <c r="M32"/>
  <c r="K32"/>
  <c r="J32"/>
  <c r="I32"/>
  <c r="H32"/>
  <c r="G32"/>
  <c r="F32"/>
  <c r="E32"/>
  <c r="AE114" l="1"/>
  <c r="AF114"/>
  <c r="F114"/>
  <c r="H114"/>
  <c r="J114"/>
  <c r="M114"/>
  <c r="E114"/>
  <c r="G114"/>
  <c r="I114"/>
  <c r="K114"/>
  <c r="AB114"/>
  <c r="Y113"/>
  <c r="L113"/>
  <c r="Y32"/>
  <c r="V32"/>
  <c r="V114" s="1"/>
  <c r="O32"/>
  <c r="L32"/>
  <c r="O114" l="1"/>
  <c r="Y114"/>
  <c r="L114"/>
</calcChain>
</file>

<file path=xl/sharedStrings.xml><?xml version="1.0" encoding="utf-8"?>
<sst xmlns="http://schemas.openxmlformats.org/spreadsheetml/2006/main" count="4128" uniqueCount="489">
  <si>
    <t>LEGALNAME1</t>
  </si>
  <si>
    <t>TYPE</t>
  </si>
  <si>
    <t>UMCOMMON</t>
  </si>
  <si>
    <t>Adjala-Tosorontio</t>
  </si>
  <si>
    <t>Simcoe</t>
  </si>
  <si>
    <t>Ajax</t>
  </si>
  <si>
    <t>Durham</t>
  </si>
  <si>
    <t>Alnwick/Haldimand</t>
  </si>
  <si>
    <t>Northumberland</t>
  </si>
  <si>
    <t>Amaranth</t>
  </si>
  <si>
    <t>Dufferin</t>
  </si>
  <si>
    <t>Asphodel-Norwood</t>
  </si>
  <si>
    <t>Peterborough</t>
  </si>
  <si>
    <t>Aurora</t>
  </si>
  <si>
    <t>York</t>
  </si>
  <si>
    <t>Barrie</t>
  </si>
  <si>
    <t>City of Barrie</t>
  </si>
  <si>
    <t>Single Tier</t>
  </si>
  <si>
    <t>Brampton</t>
  </si>
  <si>
    <t>Peel</t>
  </si>
  <si>
    <t>Brant</t>
  </si>
  <si>
    <t>County of Brant</t>
  </si>
  <si>
    <t>Brantford</t>
  </si>
  <si>
    <t>City of Brantford</t>
  </si>
  <si>
    <t>Burlington</t>
  </si>
  <si>
    <t>Halton</t>
  </si>
  <si>
    <t>Cambridge</t>
  </si>
  <si>
    <t>Waterloo</t>
  </si>
  <si>
    <t>Centre Wellington</t>
  </si>
  <si>
    <t>Wellington</t>
  </si>
  <si>
    <t>Fort Erie</t>
  </si>
  <si>
    <t>Niagara</t>
  </si>
  <si>
    <t>Guelph</t>
  </si>
  <si>
    <t>City of Guelph</t>
  </si>
  <si>
    <t>Haldimand County</t>
  </si>
  <si>
    <t>Hamilton</t>
  </si>
  <si>
    <t>City of Hamilton</t>
  </si>
  <si>
    <t>Kawartha Lakes</t>
  </si>
  <si>
    <t>City of Kawartha Lakes</t>
  </si>
  <si>
    <t>Orillia</t>
  </si>
  <si>
    <t>City of Orillia</t>
  </si>
  <si>
    <t>City of Peterborough</t>
  </si>
  <si>
    <t>Toronto</t>
  </si>
  <si>
    <t>City of Toronto</t>
  </si>
  <si>
    <t>Haldimand</t>
  </si>
  <si>
    <t>County of Dufferin</t>
  </si>
  <si>
    <t>Regional Municipality of Durham</t>
  </si>
  <si>
    <t>Regional Municipality of Halton</t>
  </si>
  <si>
    <t>Regional Municipality of Niagara</t>
  </si>
  <si>
    <t>County of Northumberland</t>
  </si>
  <si>
    <t>Regional Municipality of Peel</t>
  </si>
  <si>
    <t>County of Peterborough</t>
  </si>
  <si>
    <t>County of Simcoe</t>
  </si>
  <si>
    <t>Regional Municipality of Waterloo</t>
  </si>
  <si>
    <t>County of Wellington</t>
  </si>
  <si>
    <t>Regional Municipality of York</t>
  </si>
  <si>
    <t>COMMONNAME1</t>
  </si>
  <si>
    <t>Upper Tier</t>
  </si>
  <si>
    <t>East Gwillimbury</t>
  </si>
  <si>
    <t>Town of East Gwillimbury</t>
  </si>
  <si>
    <t>Lower Tier</t>
  </si>
  <si>
    <t>Severn</t>
  </si>
  <si>
    <t>Township of Severn</t>
  </si>
  <si>
    <t>Oakville</t>
  </si>
  <si>
    <t>Town of Oakville</t>
  </si>
  <si>
    <t>Mississauga</t>
  </si>
  <si>
    <t>City of Mississauga</t>
  </si>
  <si>
    <t>Grimsby</t>
  </si>
  <si>
    <t>Town of Grimsby</t>
  </si>
  <si>
    <t>City of Brampton</t>
  </si>
  <si>
    <t>Puslinch</t>
  </si>
  <si>
    <t>Township of Puslinch</t>
  </si>
  <si>
    <t>Niagara-on-the-Lake</t>
  </si>
  <si>
    <t>Town of Niagara-on-the-Lake</t>
  </si>
  <si>
    <t>Guelph/Eramosa</t>
  </si>
  <si>
    <t>Township of Guelph/Eramosa</t>
  </si>
  <si>
    <t>Brock</t>
  </si>
  <si>
    <t>Township of Brock</t>
  </si>
  <si>
    <t>Town of Fort Erie</t>
  </si>
  <si>
    <t>Collingwood</t>
  </si>
  <si>
    <t>Town of Collingwood</t>
  </si>
  <si>
    <t>Mapleton</t>
  </si>
  <si>
    <t>Township of Mapleton</t>
  </si>
  <si>
    <t>Township of Hamilton</t>
  </si>
  <si>
    <t>City of Burlington</t>
  </si>
  <si>
    <t>East Garafraxa</t>
  </si>
  <si>
    <t>Township of East Garafraxa</t>
  </si>
  <si>
    <t>North Kawartha</t>
  </si>
  <si>
    <t>Township of North Kawartha</t>
  </si>
  <si>
    <t>Brighton</t>
  </si>
  <si>
    <t>Municipality of Brighton</t>
  </si>
  <si>
    <t>Kitchener</t>
  </si>
  <si>
    <t>City of Kitchener</t>
  </si>
  <si>
    <t>Scugog</t>
  </si>
  <si>
    <t>Township of Scugog</t>
  </si>
  <si>
    <t>Oshawa</t>
  </si>
  <si>
    <t>City of Oshawa</t>
  </si>
  <si>
    <t>Welland</t>
  </si>
  <si>
    <t>City of Welland</t>
  </si>
  <si>
    <t>King</t>
  </si>
  <si>
    <t>Township of King</t>
  </si>
  <si>
    <t>Havelock-Belmont-Methuen</t>
  </si>
  <si>
    <t>Township of Havelock-Belmont-Methuen</t>
  </si>
  <si>
    <t>Bradford West Gwillimbury</t>
  </si>
  <si>
    <t>Town of Bradford West Gwillimbury</t>
  </si>
  <si>
    <t>Lincoln</t>
  </si>
  <si>
    <t>Town of Lincoln</t>
  </si>
  <si>
    <t>Markham</t>
  </si>
  <si>
    <t>Town of Markham</t>
  </si>
  <si>
    <t>Whitchurch-Stouffville</t>
  </si>
  <si>
    <t>Town of Whitchurch-Stouffville</t>
  </si>
  <si>
    <t>Clarington</t>
  </si>
  <si>
    <t>Municipality of Clarington</t>
  </si>
  <si>
    <t>Town of Aurora</t>
  </si>
  <si>
    <t>Trent Hills</t>
  </si>
  <si>
    <t>Municipality of Trent Hills</t>
  </si>
  <si>
    <t>Uxbridge</t>
  </si>
  <si>
    <t>Township of Uxbridge</t>
  </si>
  <si>
    <t>Halton Hills</t>
  </si>
  <si>
    <t>Town of Halton Hills</t>
  </si>
  <si>
    <t>Vaughan</t>
  </si>
  <si>
    <t>City of Vaughan</t>
  </si>
  <si>
    <t>Wilmot</t>
  </si>
  <si>
    <t>Township of Wilmot</t>
  </si>
  <si>
    <t>Cobourg</t>
  </si>
  <si>
    <t>Town of Cobourg</t>
  </si>
  <si>
    <t>Mono</t>
  </si>
  <si>
    <t>Town of Mono</t>
  </si>
  <si>
    <t>Town of Ajax</t>
  </si>
  <si>
    <t>Thorold</t>
  </si>
  <si>
    <t>City of Thorold</t>
  </si>
  <si>
    <t>Shelburne</t>
  </si>
  <si>
    <t>Town of Shelburne</t>
  </si>
  <si>
    <t>City of Cambridge</t>
  </si>
  <si>
    <t>North Dumfries</t>
  </si>
  <si>
    <t>Township of North Dumfries</t>
  </si>
  <si>
    <t>Erin</t>
  </si>
  <si>
    <t>Town of Erin</t>
  </si>
  <si>
    <t>Minto</t>
  </si>
  <si>
    <t>Town of Minto</t>
  </si>
  <si>
    <t>Innisfil</t>
  </si>
  <si>
    <t>Town of Innisfil</t>
  </si>
  <si>
    <t>Mulmur</t>
  </si>
  <si>
    <t>Township of Mulmur</t>
  </si>
  <si>
    <t>Richmond Hill</t>
  </si>
  <si>
    <t>Town of Richmond Hill</t>
  </si>
  <si>
    <t>City of Waterloo</t>
  </si>
  <si>
    <t>Wellington North</t>
  </si>
  <si>
    <t>Township of Wellington North</t>
  </si>
  <si>
    <t>Township of Amaranth</t>
  </si>
  <si>
    <t>Springwater</t>
  </si>
  <si>
    <t>Township of Springwater</t>
  </si>
  <si>
    <t>New Tecumseth</t>
  </si>
  <si>
    <t>Town of New Tecumseth</t>
  </si>
  <si>
    <t>Penetanguishene</t>
  </si>
  <si>
    <t>Town of Penetanguishene</t>
  </si>
  <si>
    <t>Woolwich</t>
  </si>
  <si>
    <t>Township of Woolwich</t>
  </si>
  <si>
    <t>Caledon</t>
  </si>
  <si>
    <t>Town of Caledon</t>
  </si>
  <si>
    <t>Essa</t>
  </si>
  <si>
    <t>Township of Essa</t>
  </si>
  <si>
    <t>Douro-Dummer</t>
  </si>
  <si>
    <t>Township of Douro-Dummer</t>
  </si>
  <si>
    <t>Wainfleet</t>
  </si>
  <si>
    <t>Township of Wainfleet</t>
  </si>
  <si>
    <t>Melancthon</t>
  </si>
  <si>
    <t>Township of Melancthon</t>
  </si>
  <si>
    <t>Niagara Falls</t>
  </si>
  <si>
    <t>City of Niagara Falls</t>
  </si>
  <si>
    <t>Township of Asphodel-Norwood</t>
  </si>
  <si>
    <t>Newmarket</t>
  </si>
  <si>
    <t>Town of Newmarket</t>
  </si>
  <si>
    <t>Midland</t>
  </si>
  <si>
    <t>Town of Midland</t>
  </si>
  <si>
    <t>West Lincoln</t>
  </si>
  <si>
    <t>Township of West Lincoln</t>
  </si>
  <si>
    <t>East Luther Grand Valley</t>
  </si>
  <si>
    <t>Township of East Luther Grand Valley</t>
  </si>
  <si>
    <t>Cramahe</t>
  </si>
  <si>
    <t>Township of Cramahe</t>
  </si>
  <si>
    <t>St. Catharines</t>
  </si>
  <si>
    <t>City of St. Catharines</t>
  </si>
  <si>
    <t>Port Colborne</t>
  </si>
  <si>
    <t>City of Port Colborne</t>
  </si>
  <si>
    <t>Pickering</t>
  </si>
  <si>
    <t>City of Pickering</t>
  </si>
  <si>
    <t>Wasaga Beach</t>
  </si>
  <si>
    <t>Town of Wasaga Beach</t>
  </si>
  <si>
    <t>Township of Adjala-Tosorontio</t>
  </si>
  <si>
    <t>Port Hope</t>
  </si>
  <si>
    <t>Municipality of Port Hope</t>
  </si>
  <si>
    <t>Orangeville</t>
  </si>
  <si>
    <t>Town of Orangeville</t>
  </si>
  <si>
    <t>Milton</t>
  </si>
  <si>
    <t>Town of Milton</t>
  </si>
  <si>
    <t>Wellesley</t>
  </si>
  <si>
    <t>Township of Wellesley</t>
  </si>
  <si>
    <t>Pelham</t>
  </si>
  <si>
    <t>Town of Pelham</t>
  </si>
  <si>
    <t>Whitby</t>
  </si>
  <si>
    <t>Town of Whitby</t>
  </si>
  <si>
    <t>Cavan-Monaghan</t>
  </si>
  <si>
    <t>Township of Cavan-Monaghan</t>
  </si>
  <si>
    <t>Clearview</t>
  </si>
  <si>
    <t>Township of Clearview</t>
  </si>
  <si>
    <t>Township of Centre Wellington</t>
  </si>
  <si>
    <t>Tiny</t>
  </si>
  <si>
    <t>Township of Tiny</t>
  </si>
  <si>
    <t>Ramara</t>
  </si>
  <si>
    <t>Township of Ramara</t>
  </si>
  <si>
    <t>Smith-Ennismore-Lakefield</t>
  </si>
  <si>
    <t>Township of Smith-Ennismore-Lakefield</t>
  </si>
  <si>
    <t>Galway-Cavendish and Harvey</t>
  </si>
  <si>
    <t>Township of Galway-Cavendish and Harvey</t>
  </si>
  <si>
    <t>Georgina</t>
  </si>
  <si>
    <t>Town of Georgina</t>
  </si>
  <si>
    <t>Oro-Medonte</t>
  </si>
  <si>
    <t>Township of Oro-Medonte</t>
  </si>
  <si>
    <t>Otonabee-South Monaghan</t>
  </si>
  <si>
    <t>Township of Otonabee-South Monaghan</t>
  </si>
  <si>
    <t>Township of Alnwick/Haldimand</t>
  </si>
  <si>
    <t>Tay</t>
  </si>
  <si>
    <t>Township of Tay</t>
  </si>
  <si>
    <t>POP_1996</t>
  </si>
  <si>
    <t>POP_2001</t>
  </si>
  <si>
    <t>POP_2006</t>
  </si>
  <si>
    <t>POP_2011</t>
  </si>
  <si>
    <t>INT_TARGET</t>
  </si>
  <si>
    <t>DGA_TARGET</t>
  </si>
  <si>
    <t>POP_CAST_2021</t>
  </si>
  <si>
    <t>POP_CAST_2031</t>
  </si>
  <si>
    <t>POP_CAST_2041</t>
  </si>
  <si>
    <t>POP_CAST_2001</t>
  </si>
  <si>
    <t>EMP_CAST_2001</t>
  </si>
  <si>
    <t>EMP_CAST_2021</t>
  </si>
  <si>
    <t>EMP_CAST_2031</t>
  </si>
  <si>
    <t>EMP_CAST_2041</t>
  </si>
  <si>
    <t>-</t>
  </si>
  <si>
    <t>­</t>
  </si>
  <si>
    <t>35 by 2012 (40 p&amp;j / ha. to 2021)</t>
  </si>
  <si>
    <t xml:space="preserve">50 p&amp;j / ha. </t>
  </si>
  <si>
    <t xml:space="preserve">42 p&amp;j / ha. </t>
  </si>
  <si>
    <t xml:space="preserve">44 p&amp;j / ha. </t>
  </si>
  <si>
    <t xml:space="preserve">29 p&amp;j / ha. </t>
  </si>
  <si>
    <t>40% (50% in 2026)</t>
  </si>
  <si>
    <t xml:space="preserve">40 p&amp;j / ha. </t>
  </si>
  <si>
    <t xml:space="preserve">55 p&amp;j / ha. </t>
  </si>
  <si>
    <t xml:space="preserve">30 p&amp;j / ha. </t>
  </si>
  <si>
    <t xml:space="preserve">39 p&amp;j / ha. </t>
  </si>
  <si>
    <t>39 p&amp;j/ha.</t>
  </si>
  <si>
    <t>58 p&amp;j/ha.</t>
  </si>
  <si>
    <t>46 p&amp;j/ha.</t>
  </si>
  <si>
    <t>45 p&amp;j/ha.</t>
  </si>
  <si>
    <t>42 p&amp;j/ha.</t>
  </si>
  <si>
    <t>51 p&amp;j/ha.</t>
  </si>
  <si>
    <t>77 p&amp;j/ha.</t>
  </si>
  <si>
    <t>35 p&amp;j/ ha. (40 p&amp;j/ ha. in 2015)</t>
  </si>
  <si>
    <t>Not Applicable</t>
  </si>
  <si>
    <t>41 p&amp;j/ha.</t>
  </si>
  <si>
    <t>44 p&amp;j/ha.</t>
  </si>
  <si>
    <t>25 p&amp;j/ha.</t>
  </si>
  <si>
    <t>35 p&amp;j/ha.</t>
  </si>
  <si>
    <t>35 p&amp;j/ha. (40 p&amp;j/ha. in 2015)</t>
  </si>
  <si>
    <t>50 p&amp;j/ha.</t>
  </si>
  <si>
    <t>32 p&amp;j/ha.</t>
  </si>
  <si>
    <t xml:space="preserve">50 p&amp;j/ha. </t>
  </si>
  <si>
    <t>EMP_CAST_2011</t>
  </si>
  <si>
    <t>POP_CAST_2011</t>
  </si>
  <si>
    <t>?</t>
  </si>
  <si>
    <t>OUTER RING TOTAL</t>
  </si>
  <si>
    <t>GGH TOTAL</t>
  </si>
  <si>
    <t>POP_2001_UNDERCNT</t>
  </si>
  <si>
    <t>POP_2006_UNDERCNT</t>
  </si>
  <si>
    <t>POP_2011_UNDERCNT</t>
  </si>
  <si>
    <t>GTAH</t>
  </si>
  <si>
    <t>City of Markham</t>
  </si>
  <si>
    <t>POP_CAST_2036</t>
  </si>
  <si>
    <t>EMP_CAST_2036</t>
  </si>
  <si>
    <t>* 24,000 people and 12,000 jobs are currently unallocated between the Wellington County and the City of Guelph for 2031. The unallocated forecast portion is not included in the forecasts for these municipalities for 2031 but is included in the Outer Ring Total and in the GGH Total</t>
  </si>
  <si>
    <t>*4000 people are not allocated to LTM in Dufferin County in 2031</t>
  </si>
  <si>
    <t>Totals may not add up due to rounding</t>
  </si>
  <si>
    <t>*Numbers rounded off to the nearest 10,000 for GTAH municipalities, 1,000 four outer ring municipalities</t>
  </si>
  <si>
    <t>Year</t>
  </si>
  <si>
    <t>Population (million)</t>
  </si>
  <si>
    <t>Inner vs Outer Ring</t>
  </si>
  <si>
    <t>2006 Density (Jobs and People per Hectare)</t>
  </si>
  <si>
    <t>Growth Plan  Density Target for 2031</t>
  </si>
  <si>
    <t>Municipal Density Target for 2031</t>
  </si>
  <si>
    <t>2006 Population and Jobs</t>
  </si>
  <si>
    <t>2031 Population and Jobs</t>
  </si>
  <si>
    <t>Increase (2006 - 2031) Required to Meet Growth Plan Density Target</t>
  </si>
  <si>
    <t>Inner Ring</t>
  </si>
  <si>
    <t xml:space="preserve">Downtown Hamilton </t>
  </si>
  <si>
    <t xml:space="preserve">Downtown Burlington </t>
  </si>
  <si>
    <t xml:space="preserve">Midtown Oakville </t>
  </si>
  <si>
    <t xml:space="preserve">Downtown Milton </t>
  </si>
  <si>
    <t xml:space="preserve">Downtown Brampton </t>
  </si>
  <si>
    <t>Mississauga City Centre</t>
  </si>
  <si>
    <t xml:space="preserve">Toronto: Etobicoke Centre </t>
  </si>
  <si>
    <t xml:space="preserve">Toronto: Downtown </t>
  </si>
  <si>
    <t xml:space="preserve">Toronto: Yonge-Eglinton Centre </t>
  </si>
  <si>
    <t xml:space="preserve">Toronto: North York Centre </t>
  </si>
  <si>
    <t xml:space="preserve">Toronto: Scarborough Centre </t>
  </si>
  <si>
    <t xml:space="preserve">Vaughan Metropolitan Centre </t>
  </si>
  <si>
    <t xml:space="preserve">Richmond Hill/Langstaff Gateway </t>
  </si>
  <si>
    <t xml:space="preserve">Markham Centre </t>
  </si>
  <si>
    <t xml:space="preserve">Newmarket Centre </t>
  </si>
  <si>
    <t xml:space="preserve">Downtown Pickering </t>
  </si>
  <si>
    <t>Downtown Oshawa</t>
  </si>
  <si>
    <t>Outer Ring</t>
  </si>
  <si>
    <t xml:space="preserve">Downtown Peterborough </t>
  </si>
  <si>
    <t xml:space="preserve">Downtown Barrie </t>
  </si>
  <si>
    <t xml:space="preserve">Downtown St. Catharines </t>
  </si>
  <si>
    <t xml:space="preserve">Downtown Brantford </t>
  </si>
  <si>
    <t xml:space="preserve">Downtown Cambridge </t>
  </si>
  <si>
    <t xml:space="preserve">Downtown Kitchener </t>
  </si>
  <si>
    <t xml:space="preserve">Uptown Waterloo </t>
  </si>
  <si>
    <t xml:space="preserve">Downtown Guelph </t>
  </si>
  <si>
    <t>Source: Ministry of Infrastructure</t>
  </si>
  <si>
    <t>https://www.placestogrow.ca/cities/st-catharines.php</t>
  </si>
  <si>
    <t>https://www.placestogrow.ca/cities/hamilton.php</t>
  </si>
  <si>
    <t>https://www.placestogrow.ca/cities/brantford.php</t>
  </si>
  <si>
    <t>https://www.placestogrow.ca/cities/cambridge.php</t>
  </si>
  <si>
    <t>https://www.placestogrow.ca/cities/kitchener.php</t>
  </si>
  <si>
    <t>https://www.placestogrow.ca/cities/waterloo.php</t>
  </si>
  <si>
    <t>https://www.placestogrow.ca/cities/guelph.php</t>
  </si>
  <si>
    <t>https://www.placestogrow.ca/cities/burlington.php</t>
  </si>
  <si>
    <t>https://www.placestogrow.ca/cities/oakville.php</t>
  </si>
  <si>
    <t>https://www.placestogrow.ca/cities/milton.php</t>
  </si>
  <si>
    <t>https://www.placestogrow.ca/cities/mississauga.php</t>
  </si>
  <si>
    <t>https://www.placestogrow.ca/cities/brampton.php</t>
  </si>
  <si>
    <t>https://www.placestogrow.ca/cities/etobicoke.php</t>
  </si>
  <si>
    <t>https://www.placestogrow.ca/cities/toronto.php</t>
  </si>
  <si>
    <t>https://www.placestogrow.ca/cities/yonge-eglinton.php</t>
  </si>
  <si>
    <t>https://www.placestogrow.ca/cities/northyork.php</t>
  </si>
  <si>
    <t>https://www.placestogrow.ca/cities/vaughan.php</t>
  </si>
  <si>
    <t>https://www.placestogrow.ca/cities/richmondhill.php</t>
  </si>
  <si>
    <t>https://www.placestogrow.ca/cities/markham.php</t>
  </si>
  <si>
    <t>https://www.placestogrow.ca/cities/scarborough.php</t>
  </si>
  <si>
    <t>https://www.placestogrow.ca/cities/pickering.php</t>
  </si>
  <si>
    <t>https://www.placestogrow.ca/cities/oshawa.php</t>
  </si>
  <si>
    <t>https://www.placestogrow.ca/cities/peterborough.php</t>
  </si>
  <si>
    <t>https://www.placestogrow.ca/cities/newmarket.php</t>
  </si>
  <si>
    <t>https://www.placestogrow.ca/cities/barrie.php</t>
  </si>
  <si>
    <t>Urban Growth Centre Name</t>
  </si>
  <si>
    <t>Current Status of Official Plan or Amendment</t>
  </si>
  <si>
    <t xml:space="preserve">Haldimand County </t>
  </si>
  <si>
    <t xml:space="preserve">Brant County </t>
  </si>
  <si>
    <t xml:space="preserve">Wellington County </t>
  </si>
  <si>
    <t xml:space="preserve">Dufferin County </t>
  </si>
  <si>
    <t xml:space="preserve">Simcoe County </t>
  </si>
  <si>
    <t xml:space="preserve">Kawartha Lakes </t>
  </si>
  <si>
    <t xml:space="preserve">Northumberland County </t>
  </si>
  <si>
    <t xml:space="preserve">Peterborough County </t>
  </si>
  <si>
    <t xml:space="preserve">City of Peterborough </t>
  </si>
  <si>
    <t xml:space="preserve">City of Orillia </t>
  </si>
  <si>
    <t xml:space="preserve">City of Barrie </t>
  </si>
  <si>
    <t xml:space="preserve">City of Brantford </t>
  </si>
  <si>
    <t xml:space="preserve">Waterloo Region </t>
  </si>
  <si>
    <t xml:space="preserve">Niagara Region </t>
  </si>
  <si>
    <t xml:space="preserve">City of Hamilton </t>
  </si>
  <si>
    <t>Halton Region</t>
  </si>
  <si>
    <t>Peel Region</t>
  </si>
  <si>
    <t>York Region</t>
  </si>
  <si>
    <t>Durham Region</t>
  </si>
  <si>
    <t xml:space="preserve">City of Toronto </t>
  </si>
  <si>
    <t xml:space="preserve">In Review Process </t>
  </si>
  <si>
    <t>Source:</t>
  </si>
  <si>
    <t>Status of Single- and Upper-Tier Municipal Work to Amend Official Plans to Conform to the Growth Plan for the Greater Golden Horseshoe, 2006 (As of October 11, 2012)</t>
  </si>
  <si>
    <t>https://www.placestogrow.ca/index.php?option=com_content&amp;task=view&amp;id=271&amp;Itemid=84</t>
  </si>
  <si>
    <t>Ministry of Infrastructure, 2013</t>
  </si>
  <si>
    <t>Revisions by Neptis:</t>
  </si>
  <si>
    <t>Durham Region Official Plan in effect as of January 9, 2013</t>
  </si>
  <si>
    <t xml:space="preserve">Municipalities </t>
  </si>
  <si>
    <t>Minimum Intensification Target</t>
  </si>
  <si>
    <t>Source</t>
  </si>
  <si>
    <t xml:space="preserve">Letter sent from Minister of Infrastructure, Bob Chiarelli to County of Haldimand Warden, Ken Hewitt, March 20, 2011 </t>
  </si>
  <si>
    <t>Letter sent from Minister of Infrastructure, Bob Chiarelli to County of Brant Mayor, Ron Eddy, March 31, 2011</t>
  </si>
  <si>
    <t>City of Brantford Official Plan, Consolidation September 2011</t>
  </si>
  <si>
    <t>Letter sent from Deputy Premier, George Smitherman to County of Wellington Warden, Joanne Ross-Zuj, August 21, 2009</t>
  </si>
  <si>
    <t>Township of Erin</t>
  </si>
  <si>
    <t>Town of Guelph/Eramosa</t>
  </si>
  <si>
    <t>Township of Minto</t>
  </si>
  <si>
    <t>Town of Puslinch</t>
  </si>
  <si>
    <t>Official Plan Amendment Number 39: Conformity with the Planning Framework of the Growth Plan for the Greater Golden Horseshoe, March 17, 2010</t>
  </si>
  <si>
    <t>Letter sent from  Minister of Energy and Infrastructure, Brad Duguid to County of Dufferin Warden, Allen Taylor, August 13, 2010</t>
  </si>
  <si>
    <t xml:space="preserve">Town of Mono </t>
  </si>
  <si>
    <t>Township of East Luther-Grand Valley</t>
  </si>
  <si>
    <t>Letter sent from Minister of Infrastructure and Minister of Transportation, Bob Chiarelli to County of Simcoe Warden, Cal Patterson, July 9, 2012</t>
  </si>
  <si>
    <t xml:space="preserve">Town of Collingwood </t>
  </si>
  <si>
    <t xml:space="preserve">Township of Adjala–Tosorontio </t>
  </si>
  <si>
    <t>Official Plan of the City of Orillia, March 9, 2010</t>
  </si>
  <si>
    <t>City of Barrie Official Plan, April 2010, Office Consolidation March 2011</t>
  </si>
  <si>
    <t>Letter sent from Minister of Infrastructure, Bob Chiarelli to City of Kawartha Lakes Mayor, Ric McGee, March 30, 2011</t>
  </si>
  <si>
    <t>Letter sent from Minister of Energy and Infrastructure, Brad Duguid to County of Northumberland Warden, Peter Celanty, August 13, 2010</t>
  </si>
  <si>
    <t>Town of Brighton</t>
  </si>
  <si>
    <t>Town of Trent Hills</t>
  </si>
  <si>
    <t>N/A</t>
  </si>
  <si>
    <t>Peterborough County Official Plan February 28, 2013</t>
  </si>
  <si>
    <t>City of Peterborough Official Plan, Office Consolidation December 31, 2009</t>
  </si>
  <si>
    <t>Waterloo Region Official Plan, January 24, 2011</t>
  </si>
  <si>
    <t>Region of Niagara Sustainable Community Policies: Places to Grow/2005 Provincial Policy Statement Conformity and Niagara 2031 Amendment, Amendment 2-2009 of the Official Plan for the Niagara Planning Area as approved on May 28, 2009 by Regional Council and amended through the addition of Policy 4.6.6</t>
  </si>
  <si>
    <t xml:space="preserve">City of Niagara Falls </t>
  </si>
  <si>
    <t>Urban Hamilton Official Plan, March 16, 2011</t>
  </si>
  <si>
    <t>Halton Official Plan (2009), ROPA 38, December 16, 2009</t>
  </si>
  <si>
    <t>City of Oakville</t>
  </si>
  <si>
    <t>Peel Region Official Plan, Working Draft Office Consolidation, February 2013</t>
  </si>
  <si>
    <t>York Region Official Plan, 2010, Annotated Version Showing Policy Status, Office Consolidation January 14, 2013</t>
  </si>
  <si>
    <t>City of Newmarket</t>
  </si>
  <si>
    <t>Regional Official Plan Amendment No. 128, Annotated Consolidation (as approved by the OMB on January 9, 2013 Board Order)</t>
  </si>
  <si>
    <t>City of Ajax</t>
  </si>
  <si>
    <t>City of Whitby</t>
  </si>
  <si>
    <t>Town of Clarington</t>
  </si>
  <si>
    <t>City of Toronto Official Plan, Consolidation December 2010</t>
  </si>
  <si>
    <t xml:space="preserve">Upper-Tier &amp; Single Tier- Municipalities </t>
  </si>
  <si>
    <t>Designated Greenfield Area Minimum Density Target</t>
  </si>
  <si>
    <t xml:space="preserve">29 p&amp;j/ha. </t>
  </si>
  <si>
    <t xml:space="preserve">35  p&amp;j/ha. by 2012 </t>
  </si>
  <si>
    <t>(40 p&amp;j/ha. in 2021)</t>
  </si>
  <si>
    <t xml:space="preserve">40 p&amp;j/ha. </t>
  </si>
  <si>
    <t>Wellington County Official Plan, February24th, 2011</t>
  </si>
  <si>
    <t xml:space="preserve">50 p&amp;j /ha. </t>
  </si>
  <si>
    <t xml:space="preserve">44 p&amp;j/ha. </t>
  </si>
  <si>
    <t xml:space="preserve">39 p&amp;j/ha. </t>
  </si>
  <si>
    <t xml:space="preserve">42 p&amp;j/ha. </t>
  </si>
  <si>
    <t>Letter sent from Minister of Energy and Infrastructure, Brad Duguid to City of Orillia Mayor, Ron Stevens, April 20, 2010</t>
  </si>
  <si>
    <t xml:space="preserve">30 p&amp;j/ha. </t>
  </si>
  <si>
    <t xml:space="preserve">35 p&amp;j/ha. </t>
  </si>
  <si>
    <t>Letter sent from Minister of Energy and Infrastructure, Gerry Phillips to County of Peterborough Warden, Ronald Gerow, November 12, 2009</t>
  </si>
  <si>
    <t>(40 p&amp;j/ha. in 2015)</t>
  </si>
  <si>
    <t xml:space="preserve">55 p&amp;j/ha. </t>
  </si>
  <si>
    <t>TOTAL</t>
  </si>
  <si>
    <t>Sources:</t>
  </si>
  <si>
    <t>UGC Area (hectares)</t>
  </si>
  <si>
    <t>% Increase (2006-2031) Requiried to Meet Density Target</t>
  </si>
  <si>
    <t>Area (hectares)</t>
  </si>
  <si>
    <t>EMP_2001_UNDERCNT</t>
  </si>
  <si>
    <t>EMP_2006_UNDERCNT</t>
  </si>
  <si>
    <t>EMP_2011_UNDERCNT</t>
  </si>
  <si>
    <t>Total SEA</t>
  </si>
  <si>
    <t>Bradford West Gwillimbury Strategic Industrial Employment Area</t>
  </si>
  <si>
    <t>Innisfil Heights Strategic Industrial Employment Area</t>
  </si>
  <si>
    <t>Lake Simcoe Regional Airport Economic Employment District</t>
  </si>
  <si>
    <t>Rama Road Economic Employment District</t>
  </si>
  <si>
    <t>INNER RING TOTAL</t>
  </si>
  <si>
    <t>Adjusted Wellington County &amp; Peterborough County 2031 figure to include only required LTMs</t>
  </si>
  <si>
    <t>Hamilton Official Plan in effect as of August 16, 2013</t>
  </si>
  <si>
    <t>Peel Official Plan in effect as of June 2012</t>
  </si>
  <si>
    <t>In effect (portions may be under appeal to the OMB)</t>
  </si>
  <si>
    <t>Under appeal to the OMB or other court</t>
  </si>
  <si>
    <t>*No Official Plan</t>
  </si>
  <si>
    <t>Simcoe Sub-area Employment Areas</t>
  </si>
  <si>
    <t>TOTAL AREA</t>
  </si>
  <si>
    <t>*Numbers rounded off to the nearest 10,000 for GTAH municipalities, 1,000 four outer ring municipalities, totals may not added up due to rounding</t>
  </si>
  <si>
    <t>POP_FORECAST_2001</t>
  </si>
  <si>
    <t>POP_FORECAST_2011</t>
  </si>
  <si>
    <t>POP_FORECAST_2021</t>
  </si>
  <si>
    <t>POP_FORECAST_2031A</t>
  </si>
  <si>
    <t>POP_FORECAST_2031B</t>
  </si>
  <si>
    <t>POP_FORECAST_2036</t>
  </si>
  <si>
    <t>EMP_FORECAST_2001</t>
  </si>
  <si>
    <t>EMP_FORECAST_2011</t>
  </si>
  <si>
    <t>EMP_FORECAST_2021</t>
  </si>
  <si>
    <t>EMP_FORECAST_2031A</t>
  </si>
  <si>
    <t>EMP_FORECAST_2031B</t>
  </si>
  <si>
    <t>EMP_FORECAST_2036</t>
  </si>
  <si>
    <t>EMP_FORECAST_2041</t>
  </si>
  <si>
    <t>GREENFIELD_DENSITY_TARGET</t>
  </si>
  <si>
    <t>INTENSIFICATION_TARGET</t>
  </si>
  <si>
    <t>BUILT-UP_AREA(as of 2006)</t>
  </si>
  <si>
    <t>NEW_DESIGNATED_GREENFIELD_AREA(post 2006)</t>
  </si>
  <si>
    <t>RURAL_SETTLEMENT_AREA(as of 2006)</t>
  </si>
  <si>
    <t>NEW_RURAL_SETTLEMENT_AREA(post 2006)</t>
  </si>
  <si>
    <t>DESIGNATED_GREENFIELD_AREA(as of 2006)</t>
  </si>
  <si>
    <t>*24,000 people and 12,000 jobs are currently unallocated between the Wellington County and the City of Guelph for 2031. *4000 people are not allocated to LTM in Dufferin County in 2031. The unallocated forecast portion is not included in the forecasts for these municipalities for 2031 but is included in the Outer Ring Total and in the GGH Total</t>
  </si>
  <si>
    <t xml:space="preserve">Source: </t>
  </si>
  <si>
    <t>Hemson Consulting Ltd. (2012) The Greater Golden Houseshoe Growth Forecasts to 2041, Technical Report, November. Table 3</t>
  </si>
  <si>
    <t>POP_FORECAST_2041</t>
  </si>
  <si>
    <t>Calculated by the Neptis Foundation through a review of municipal Official Plans, Official Plan Amendments and Other Planning Documents before and after the introduction of the Growth Plan conformity amendments</t>
  </si>
  <si>
    <t>Statistics Canada, Community Profiles, 2001, 2006 and Census Profile 2011. Includes 2006 and 2011 population count amendments. Some seperated cities were combined with surrounding county and therefore extracted.</t>
  </si>
  <si>
    <r>
      <t>Growth Plan for the Greater Golden Horseshoe</t>
    </r>
    <r>
      <rPr>
        <sz val="11"/>
        <color theme="1"/>
        <rFont val="Calibri"/>
        <family val="2"/>
        <scheme val="minor"/>
      </rPr>
      <t>. June 2013 Consolidation, Schedule 3.</t>
    </r>
  </si>
  <si>
    <r>
      <t>Growth Plan for the Greater Golden Horseshoe</t>
    </r>
    <r>
      <rPr>
        <sz val="11"/>
        <color theme="1"/>
        <rFont val="Calibri"/>
        <family val="2"/>
        <scheme val="minor"/>
      </rPr>
      <t>. January 2012 Consolidation, Schedule 3 and 7.</t>
    </r>
  </si>
  <si>
    <t>Hemson Consulting Ltd. (2012) The Greater Golden Houseshoe Growth Forecasts to 2041, Technical Report, November, Table 4.</t>
  </si>
  <si>
    <t>Upper-/Single-Tier Municipality</t>
  </si>
  <si>
    <t>Location</t>
  </si>
  <si>
    <t>Inner Ring Total</t>
  </si>
  <si>
    <t>Outer Ring Total</t>
  </si>
  <si>
    <t>Rate unknown</t>
  </si>
</sst>
</file>

<file path=xl/styles.xml><?xml version="1.0" encoding="utf-8"?>
<styleSheet xmlns="http://schemas.openxmlformats.org/spreadsheetml/2006/main">
  <fonts count="4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9"/>
      <color rgb="FF000000"/>
      <name val="Calibri"/>
      <family val="2"/>
      <scheme val="minor"/>
    </font>
    <font>
      <b/>
      <sz val="11"/>
      <color rgb="FF000000"/>
      <name val="Calibri"/>
      <family val="2"/>
      <scheme val="minor"/>
    </font>
    <font>
      <sz val="9"/>
      <color rgb="FF000000"/>
      <name val="Calibri"/>
      <family val="2"/>
      <scheme val="minor"/>
    </font>
    <font>
      <sz val="9"/>
      <color theme="1"/>
      <name val="Calibri"/>
      <family val="2"/>
      <scheme val="minor"/>
    </font>
    <font>
      <sz val="11"/>
      <color rgb="FF000000"/>
      <name val="Calibri"/>
      <family val="2"/>
      <scheme val="minor"/>
    </font>
    <font>
      <b/>
      <sz val="12"/>
      <color theme="1"/>
      <name val="Calibri"/>
      <family val="2"/>
      <scheme val="minor"/>
    </font>
    <font>
      <b/>
      <sz val="12"/>
      <color rgb="FF000000"/>
      <name val="Calibri"/>
      <family val="2"/>
      <scheme val="minor"/>
    </font>
    <font>
      <b/>
      <sz val="9"/>
      <color rgb="FF000000"/>
      <name val="Calibri"/>
      <family val="2"/>
      <scheme val="minor"/>
    </font>
    <font>
      <b/>
      <sz val="9"/>
      <color theme="1"/>
      <name val="Calibri"/>
      <family val="2"/>
      <scheme val="minor"/>
    </font>
    <font>
      <sz val="9"/>
      <color rgb="FF7F7F7F"/>
      <name val="Calibri"/>
      <family val="2"/>
      <scheme val="minor"/>
    </font>
    <font>
      <sz val="9"/>
      <color theme="0" tint="-0.499984740745262"/>
      <name val="Calibri"/>
      <family val="2"/>
      <scheme val="minor"/>
    </font>
    <font>
      <sz val="10"/>
      <color theme="1"/>
      <name val="Calibri"/>
      <family val="2"/>
      <scheme val="minor"/>
    </font>
    <font>
      <b/>
      <sz val="11"/>
      <name val="Calibri"/>
      <family val="2"/>
      <scheme val="minor"/>
    </font>
    <font>
      <sz val="11"/>
      <color rgb="FF484D47"/>
      <name val="Calibri"/>
      <family val="2"/>
      <scheme val="minor"/>
    </font>
    <font>
      <sz val="11"/>
      <name val="Calibri"/>
      <family val="2"/>
      <scheme val="minor"/>
    </font>
    <font>
      <u/>
      <sz val="11"/>
      <color theme="10"/>
      <name val="Calibri"/>
      <family val="2"/>
    </font>
    <font>
      <b/>
      <sz val="9"/>
      <name val="Calibri"/>
      <family val="2"/>
      <scheme val="minor"/>
    </font>
    <font>
      <sz val="8"/>
      <color rgb="FF000000"/>
      <name val="Century Gothic"/>
      <family val="2"/>
    </font>
    <font>
      <sz val="10"/>
      <color rgb="FF000000"/>
      <name val="Verdana"/>
      <family val="2"/>
    </font>
    <font>
      <sz val="10"/>
      <color rgb="FF000000"/>
      <name val="Calibri"/>
      <family val="2"/>
      <scheme val="minor"/>
    </font>
    <font>
      <sz val="8"/>
      <color rgb="FF7F7F7F"/>
      <name val="Calibri"/>
      <family val="2"/>
      <scheme val="minor"/>
    </font>
    <font>
      <i/>
      <sz val="9"/>
      <color theme="1"/>
      <name val="Calibri"/>
      <family val="2"/>
      <scheme val="minor"/>
    </font>
    <font>
      <b/>
      <sz val="10"/>
      <color rgb="FF000000"/>
      <name val="Calibri"/>
      <family val="2"/>
      <scheme val="minor"/>
    </font>
    <font>
      <sz val="7"/>
      <color rgb="FF7F7F7F"/>
      <name val="Calibri"/>
      <family val="2"/>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92D050"/>
        <bgColor indexed="64"/>
      </patternFill>
    </fill>
    <fill>
      <patternFill patternType="solid">
        <fgColor rgb="FFA6A6A6"/>
        <bgColor indexed="64"/>
      </patternFill>
    </fill>
    <fill>
      <patternFill patternType="solid">
        <fgColor rgb="FFF79646"/>
        <bgColor indexed="64"/>
      </patternFill>
    </fill>
    <fill>
      <patternFill patternType="solid">
        <fgColor rgb="FFD9D9D9"/>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auto="1"/>
      </right>
      <top/>
      <bottom/>
      <diagonal/>
    </border>
    <border>
      <left style="medium">
        <color auto="1"/>
      </left>
      <right/>
      <top/>
      <bottom/>
      <diagonal/>
    </border>
    <border>
      <left/>
      <right style="medium">
        <color indexed="64"/>
      </right>
      <top/>
      <bottom style="medium">
        <color indexed="64"/>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style="thin">
        <color auto="1"/>
      </left>
      <right/>
      <top/>
      <bottom/>
      <diagonal/>
    </border>
    <border>
      <left style="medium">
        <color indexed="64"/>
      </left>
      <right style="medium">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style="thick">
        <color indexed="64"/>
      </top>
      <bottom/>
      <diagonal/>
    </border>
    <border>
      <left style="medium">
        <color indexed="64"/>
      </left>
      <right style="thick">
        <color indexed="64"/>
      </right>
      <top style="thick">
        <color indexed="64"/>
      </top>
      <bottom/>
      <diagonal/>
    </border>
    <border>
      <left style="medium">
        <color indexed="64"/>
      </left>
      <right style="thick">
        <color indexed="64"/>
      </right>
      <top/>
      <bottom style="thick">
        <color indexed="64"/>
      </bottom>
      <diagonal/>
    </border>
    <border>
      <left style="medium">
        <color indexed="64"/>
      </left>
      <right style="thick">
        <color indexed="64"/>
      </right>
      <top/>
      <bottom style="medium">
        <color indexed="64"/>
      </bottom>
      <diagonal/>
    </border>
    <border>
      <left style="thick">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n">
        <color auto="1"/>
      </left>
      <right/>
      <top style="medium">
        <color auto="1"/>
      </top>
      <bottom/>
      <diagonal/>
    </border>
    <border>
      <left/>
      <right/>
      <top/>
      <bottom style="medium">
        <color auto="1"/>
      </bottom>
      <diagonal/>
    </border>
    <border>
      <left style="medium">
        <color auto="1"/>
      </left>
      <right/>
      <top/>
      <bottom style="medium">
        <color auto="1"/>
      </bottom>
      <diagonal/>
    </border>
    <border>
      <left style="thin">
        <color auto="1"/>
      </left>
      <right/>
      <top/>
      <bottom style="medium">
        <color auto="1"/>
      </bottom>
      <diagonal/>
    </border>
    <border>
      <left/>
      <right style="thin">
        <color auto="1"/>
      </right>
      <top style="medium">
        <color auto="1"/>
      </top>
      <bottom/>
      <diagonal/>
    </border>
    <border>
      <left/>
      <right style="thin">
        <color auto="1"/>
      </right>
      <top/>
      <bottom style="medium">
        <color auto="1"/>
      </bottom>
      <diagonal/>
    </border>
  </borders>
  <cellStyleXfs count="43">
    <xf numFmtId="0" fontId="0"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0" fontId="15"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1" fillId="8" borderId="8" applyNumberFormat="0" applyFont="0" applyAlignment="0" applyProtection="0"/>
    <xf numFmtId="0" fontId="10" fillId="6" borderId="5" applyNumberFormat="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33" fillId="0" borderId="0" applyNumberFormat="0" applyFill="0" applyBorder="0" applyAlignment="0" applyProtection="0">
      <alignment vertical="top"/>
      <protection locked="0"/>
    </xf>
  </cellStyleXfs>
  <cellXfs count="288">
    <xf numFmtId="0" fontId="0" fillId="0" borderId="0" xfId="0"/>
    <xf numFmtId="1" fontId="0" fillId="0" borderId="0" xfId="0" applyNumberFormat="1"/>
    <xf numFmtId="1" fontId="16" fillId="0" borderId="0" xfId="0" applyNumberFormat="1" applyFont="1"/>
    <xf numFmtId="0" fontId="16" fillId="0" borderId="0" xfId="0" applyFont="1"/>
    <xf numFmtId="0" fontId="0" fillId="0" borderId="0" xfId="0" applyBorder="1" applyAlignment="1">
      <alignment horizontal="center"/>
    </xf>
    <xf numFmtId="0" fontId="16" fillId="0" borderId="10" xfId="0" applyFont="1" applyBorder="1" applyAlignment="1">
      <alignment horizontal="center"/>
    </xf>
    <xf numFmtId="0" fontId="0" fillId="0" borderId="10" xfId="0" applyBorder="1" applyAlignment="1">
      <alignment horizontal="center"/>
    </xf>
    <xf numFmtId="0" fontId="16" fillId="0" borderId="0" xfId="0" applyFont="1" applyBorder="1" applyAlignment="1">
      <alignment horizontal="center"/>
    </xf>
    <xf numFmtId="0" fontId="0" fillId="0" borderId="11" xfId="0" applyBorder="1" applyAlignment="1">
      <alignment horizontal="center"/>
    </xf>
    <xf numFmtId="0" fontId="0" fillId="0" borderId="0" xfId="0" applyFont="1" applyBorder="1" applyAlignment="1">
      <alignment horizontal="center"/>
    </xf>
    <xf numFmtId="0" fontId="0" fillId="0" borderId="10" xfId="0" applyFont="1" applyBorder="1" applyAlignment="1">
      <alignment horizontal="center"/>
    </xf>
    <xf numFmtId="0" fontId="0" fillId="0" borderId="0" xfId="0" applyFont="1" applyFill="1" applyBorder="1" applyAlignment="1">
      <alignment horizontal="center"/>
    </xf>
    <xf numFmtId="0" fontId="0" fillId="0" borderId="11" xfId="0" applyFont="1" applyBorder="1" applyAlignment="1">
      <alignment horizontal="center"/>
    </xf>
    <xf numFmtId="0" fontId="16" fillId="0" borderId="11" xfId="0" applyFont="1" applyBorder="1" applyAlignment="1">
      <alignment horizontal="center"/>
    </xf>
    <xf numFmtId="1" fontId="0" fillId="0" borderId="0" xfId="0" applyNumberFormat="1" applyFont="1" applyFill="1" applyBorder="1" applyAlignment="1">
      <alignment horizontal="center"/>
    </xf>
    <xf numFmtId="0" fontId="0" fillId="0" borderId="11" xfId="0" applyFont="1" applyFill="1" applyBorder="1" applyAlignment="1">
      <alignment horizontal="center"/>
    </xf>
    <xf numFmtId="0" fontId="0" fillId="0" borderId="10" xfId="0" applyFont="1" applyFill="1" applyBorder="1" applyAlignment="1">
      <alignment horizontal="center"/>
    </xf>
    <xf numFmtId="3" fontId="19" fillId="0" borderId="11" xfId="0" applyNumberFormat="1" applyFont="1" applyFill="1" applyBorder="1" applyAlignment="1">
      <alignment horizontal="center"/>
    </xf>
    <xf numFmtId="3" fontId="19" fillId="0" borderId="0" xfId="0" applyNumberFormat="1" applyFont="1" applyFill="1" applyBorder="1" applyAlignment="1">
      <alignment horizontal="center"/>
    </xf>
    <xf numFmtId="3" fontId="19" fillId="0" borderId="10" xfId="0" applyNumberFormat="1" applyFont="1" applyFill="1" applyBorder="1" applyAlignment="1">
      <alignment horizontal="center"/>
    </xf>
    <xf numFmtId="3" fontId="19" fillId="0" borderId="11" xfId="0" applyNumberFormat="1" applyFont="1" applyFill="1" applyBorder="1" applyAlignment="1">
      <alignment horizontal="center" wrapText="1" readingOrder="1"/>
    </xf>
    <xf numFmtId="3" fontId="19" fillId="0" borderId="0" xfId="0" applyNumberFormat="1" applyFont="1" applyFill="1" applyBorder="1" applyAlignment="1">
      <alignment horizontal="center" wrapText="1" readingOrder="1"/>
    </xf>
    <xf numFmtId="3" fontId="19" fillId="0" borderId="10" xfId="0" applyNumberFormat="1" applyFont="1" applyFill="1" applyBorder="1" applyAlignment="1">
      <alignment horizontal="center" wrapText="1" readingOrder="1"/>
    </xf>
    <xf numFmtId="3" fontId="16" fillId="0" borderId="0" xfId="0" applyNumberFormat="1" applyFont="1" applyBorder="1" applyAlignment="1">
      <alignment horizontal="center"/>
    </xf>
    <xf numFmtId="3" fontId="16" fillId="0" borderId="10" xfId="0" applyNumberFormat="1" applyFont="1" applyBorder="1"/>
    <xf numFmtId="3" fontId="16" fillId="0" borderId="11" xfId="0" applyNumberFormat="1" applyFont="1" applyBorder="1" applyAlignment="1">
      <alignment horizontal="center"/>
    </xf>
    <xf numFmtId="3" fontId="16" fillId="0" borderId="10" xfId="0" applyNumberFormat="1" applyFont="1" applyBorder="1" applyAlignment="1">
      <alignment horizontal="center"/>
    </xf>
    <xf numFmtId="0" fontId="16" fillId="0" borderId="10" xfId="0" applyFont="1" applyFill="1" applyBorder="1" applyAlignment="1">
      <alignment horizontal="center"/>
    </xf>
    <xf numFmtId="0" fontId="19" fillId="0" borderId="11" xfId="0" applyFont="1" applyFill="1" applyBorder="1" applyAlignment="1">
      <alignment horizontal="center" vertical="top" wrapText="1" readingOrder="1"/>
    </xf>
    <xf numFmtId="9" fontId="19" fillId="0" borderId="10" xfId="0" applyNumberFormat="1" applyFont="1" applyFill="1" applyBorder="1" applyAlignment="1">
      <alignment horizontal="center" vertical="top" wrapText="1" readingOrder="1"/>
    </xf>
    <xf numFmtId="0" fontId="21" fillId="0" borderId="0" xfId="0" applyFont="1"/>
    <xf numFmtId="3" fontId="20" fillId="0" borderId="11" xfId="0" applyNumberFormat="1" applyFont="1" applyFill="1" applyBorder="1" applyAlignment="1">
      <alignment horizontal="center"/>
    </xf>
    <xf numFmtId="3" fontId="20" fillId="0" borderId="0" xfId="0" applyNumberFormat="1" applyFont="1" applyFill="1" applyBorder="1" applyAlignment="1">
      <alignment horizontal="center"/>
    </xf>
    <xf numFmtId="3" fontId="20" fillId="0" borderId="10" xfId="0" applyNumberFormat="1" applyFont="1" applyFill="1" applyBorder="1" applyAlignment="1">
      <alignment horizontal="center"/>
    </xf>
    <xf numFmtId="3" fontId="21" fillId="0" borderId="11" xfId="0" applyNumberFormat="1" applyFont="1" applyBorder="1" applyAlignment="1">
      <alignment horizontal="center"/>
    </xf>
    <xf numFmtId="3" fontId="21" fillId="0" borderId="0" xfId="0" applyNumberFormat="1" applyFont="1" applyBorder="1" applyAlignment="1">
      <alignment horizontal="center"/>
    </xf>
    <xf numFmtId="3" fontId="21" fillId="0" borderId="10" xfId="0" applyNumberFormat="1" applyFont="1" applyBorder="1" applyAlignment="1">
      <alignment horizontal="center"/>
    </xf>
    <xf numFmtId="0" fontId="21" fillId="0" borderId="11" xfId="0" applyFont="1" applyBorder="1" applyAlignment="1">
      <alignment horizontal="center"/>
    </xf>
    <xf numFmtId="0" fontId="21" fillId="0" borderId="0" xfId="0" applyFont="1" applyBorder="1" applyAlignment="1">
      <alignment horizontal="center"/>
    </xf>
    <xf numFmtId="0" fontId="21" fillId="0" borderId="10" xfId="0" applyFont="1" applyFill="1" applyBorder="1" applyAlignment="1">
      <alignment horizontal="center"/>
    </xf>
    <xf numFmtId="3" fontId="21" fillId="0" borderId="0" xfId="0" applyNumberFormat="1" applyFont="1" applyFill="1" applyBorder="1" applyAlignment="1">
      <alignment horizontal="center"/>
    </xf>
    <xf numFmtId="0" fontId="20" fillId="0" borderId="11" xfId="0" applyFont="1" applyFill="1" applyBorder="1" applyAlignment="1">
      <alignment horizontal="center" vertical="top" wrapText="1" readingOrder="1"/>
    </xf>
    <xf numFmtId="9" fontId="20" fillId="0" borderId="10" xfId="0" applyNumberFormat="1" applyFont="1" applyFill="1" applyBorder="1" applyAlignment="1">
      <alignment horizontal="center" vertical="top" wrapText="1" readingOrder="1"/>
    </xf>
    <xf numFmtId="0" fontId="21" fillId="0" borderId="0" xfId="0" applyFont="1" applyFill="1" applyBorder="1" applyAlignment="1">
      <alignment horizontal="center"/>
    </xf>
    <xf numFmtId="1" fontId="0" fillId="0" borderId="0" xfId="0" applyNumberFormat="1" applyFont="1"/>
    <xf numFmtId="3" fontId="0" fillId="0" borderId="11" xfId="0" applyNumberFormat="1" applyFont="1" applyBorder="1" applyAlignment="1">
      <alignment horizontal="center"/>
    </xf>
    <xf numFmtId="3" fontId="0" fillId="0" borderId="0" xfId="0" applyNumberFormat="1" applyFont="1" applyBorder="1" applyAlignment="1">
      <alignment horizontal="center"/>
    </xf>
    <xf numFmtId="0" fontId="0" fillId="0" borderId="0" xfId="0" applyFont="1"/>
    <xf numFmtId="3" fontId="16" fillId="0" borderId="0" xfId="0" applyNumberFormat="1" applyFont="1" applyFill="1" applyBorder="1" applyAlignment="1">
      <alignment horizontal="center"/>
    </xf>
    <xf numFmtId="0" fontId="0" fillId="0" borderId="0" xfId="0" applyBorder="1"/>
    <xf numFmtId="0" fontId="21" fillId="0" borderId="0" xfId="0" applyFont="1" applyAlignment="1">
      <alignment horizontal="right"/>
    </xf>
    <xf numFmtId="1" fontId="25" fillId="0" borderId="0" xfId="0" applyNumberFormat="1" applyFont="1" applyFill="1" applyBorder="1" applyAlignment="1">
      <alignment horizontal="center"/>
    </xf>
    <xf numFmtId="1" fontId="27" fillId="0" borderId="16" xfId="0" applyNumberFormat="1" applyFont="1" applyFill="1" applyBorder="1" applyAlignment="1">
      <alignment horizontal="center" wrapText="1"/>
    </xf>
    <xf numFmtId="1" fontId="27" fillId="0" borderId="0" xfId="0" applyNumberFormat="1" applyFont="1" applyFill="1" applyBorder="1" applyAlignment="1">
      <alignment horizontal="center" wrapText="1"/>
    </xf>
    <xf numFmtId="1" fontId="27" fillId="0" borderId="0" xfId="0" applyNumberFormat="1" applyFont="1" applyFill="1" applyBorder="1" applyAlignment="1">
      <alignment horizontal="center"/>
    </xf>
    <xf numFmtId="1" fontId="21" fillId="0" borderId="0" xfId="0" applyNumberFormat="1" applyFont="1" applyFill="1" applyBorder="1"/>
    <xf numFmtId="1" fontId="21" fillId="0" borderId="0" xfId="0" applyNumberFormat="1" applyFont="1" applyFill="1" applyBorder="1" applyAlignment="1">
      <alignment horizontal="center"/>
    </xf>
    <xf numFmtId="1" fontId="27" fillId="0" borderId="16" xfId="0" applyNumberFormat="1" applyFont="1" applyFill="1" applyBorder="1" applyAlignment="1">
      <alignment horizontal="center"/>
    </xf>
    <xf numFmtId="1" fontId="28" fillId="0" borderId="0" xfId="0" applyNumberFormat="1" applyFont="1" applyFill="1" applyBorder="1" applyAlignment="1">
      <alignment horizontal="center"/>
    </xf>
    <xf numFmtId="0" fontId="0" fillId="0" borderId="0" xfId="0" applyFont="1" applyFill="1" applyBorder="1"/>
    <xf numFmtId="0" fontId="31" fillId="0" borderId="0" xfId="0" applyFont="1"/>
    <xf numFmtId="0" fontId="32" fillId="0" borderId="0" xfId="0" applyFont="1"/>
    <xf numFmtId="0" fontId="30" fillId="0" borderId="0" xfId="0" applyFont="1"/>
    <xf numFmtId="0" fontId="33" fillId="0" borderId="0" xfId="42" applyAlignment="1" applyProtection="1"/>
    <xf numFmtId="0" fontId="21" fillId="0" borderId="0" xfId="0" applyFont="1" applyAlignment="1">
      <alignment horizontal="center"/>
    </xf>
    <xf numFmtId="0" fontId="35" fillId="34" borderId="0" xfId="0" applyFont="1" applyFill="1" applyBorder="1" applyAlignment="1">
      <alignment horizontal="left" vertical="top" wrapText="1" readingOrder="1"/>
    </xf>
    <xf numFmtId="0" fontId="35" fillId="33" borderId="0" xfId="0" applyFont="1" applyFill="1" applyBorder="1" applyAlignment="1">
      <alignment horizontal="left" vertical="top" wrapText="1" readingOrder="1"/>
    </xf>
    <xf numFmtId="0" fontId="35" fillId="35" borderId="0" xfId="0" applyFont="1" applyFill="1" applyBorder="1" applyAlignment="1">
      <alignment horizontal="left" vertical="top" wrapText="1" readingOrder="1"/>
    </xf>
    <xf numFmtId="0" fontId="35" fillId="36" borderId="0" xfId="0" applyFont="1" applyFill="1" applyBorder="1" applyAlignment="1">
      <alignment horizontal="left" vertical="top" wrapText="1" readingOrder="1"/>
    </xf>
    <xf numFmtId="0" fontId="36" fillId="0" borderId="0" xfId="0" applyFont="1"/>
    <xf numFmtId="0" fontId="29" fillId="0" borderId="0" xfId="0" applyFont="1" applyFill="1" applyBorder="1"/>
    <xf numFmtId="0" fontId="37" fillId="0" borderId="0" xfId="0" applyFont="1" applyFill="1" applyBorder="1" applyAlignment="1">
      <alignment horizontal="left" vertical="top" wrapText="1" readingOrder="1"/>
    </xf>
    <xf numFmtId="1" fontId="16" fillId="0" borderId="0" xfId="0" applyNumberFormat="1" applyFont="1" applyFill="1" applyBorder="1"/>
    <xf numFmtId="0" fontId="19" fillId="0" borderId="17" xfId="0" applyFont="1" applyBorder="1" applyAlignment="1">
      <alignment horizontal="center" wrapText="1"/>
    </xf>
    <xf numFmtId="0" fontId="19" fillId="0" borderId="18" xfId="0" applyFont="1" applyBorder="1" applyAlignment="1">
      <alignment horizontal="center" wrapText="1"/>
    </xf>
    <xf numFmtId="0" fontId="22" fillId="37" borderId="19" xfId="0" applyFont="1" applyFill="1" applyBorder="1" applyAlignment="1">
      <alignment vertical="top" wrapText="1"/>
    </xf>
    <xf numFmtId="9" fontId="22" fillId="36" borderId="20" xfId="0" applyNumberFormat="1" applyFont="1" applyFill="1" applyBorder="1" applyAlignment="1">
      <alignment horizontal="center" vertical="top" wrapText="1"/>
    </xf>
    <xf numFmtId="0" fontId="38" fillId="0" borderId="21" xfId="0" applyFont="1" applyBorder="1" applyAlignment="1">
      <alignment wrapText="1"/>
    </xf>
    <xf numFmtId="9" fontId="22" fillId="0" borderId="20" xfId="0" applyNumberFormat="1" applyFont="1" applyBorder="1" applyAlignment="1">
      <alignment horizontal="center" vertical="top" wrapText="1"/>
    </xf>
    <xf numFmtId="0" fontId="22" fillId="37" borderId="22" xfId="0" applyFont="1" applyFill="1" applyBorder="1" applyAlignment="1">
      <alignment vertical="top" wrapText="1"/>
    </xf>
    <xf numFmtId="9" fontId="22" fillId="36" borderId="12" xfId="0" applyNumberFormat="1" applyFont="1" applyFill="1" applyBorder="1" applyAlignment="1">
      <alignment horizontal="center" vertical="top" wrapText="1"/>
    </xf>
    <xf numFmtId="0" fontId="38" fillId="0" borderId="23" xfId="0" applyFont="1" applyBorder="1" applyAlignment="1">
      <alignment wrapText="1"/>
    </xf>
    <xf numFmtId="0" fontId="39" fillId="37" borderId="22" xfId="0" applyFont="1" applyFill="1" applyBorder="1" applyAlignment="1">
      <alignment horizontal="right" wrapText="1"/>
    </xf>
    <xf numFmtId="9" fontId="18" fillId="0" borderId="12" xfId="0" applyNumberFormat="1" applyFont="1" applyBorder="1" applyAlignment="1">
      <alignment horizontal="right" wrapText="1"/>
    </xf>
    <xf numFmtId="0" fontId="39" fillId="37" borderId="19" xfId="0" applyFont="1" applyFill="1" applyBorder="1" applyAlignment="1">
      <alignment horizontal="right" wrapText="1"/>
    </xf>
    <xf numFmtId="9" fontId="18" fillId="0" borderId="20" xfId="0" applyNumberFormat="1" applyFont="1" applyBorder="1" applyAlignment="1">
      <alignment horizontal="right" wrapText="1"/>
    </xf>
    <xf numFmtId="9" fontId="22" fillId="0" borderId="12" xfId="0" applyNumberFormat="1" applyFont="1" applyBorder="1" applyAlignment="1">
      <alignment horizontal="center" vertical="top" wrapText="1"/>
    </xf>
    <xf numFmtId="0" fontId="18" fillId="0" borderId="12" xfId="0" applyFont="1" applyBorder="1" applyAlignment="1">
      <alignment horizontal="right" wrapText="1"/>
    </xf>
    <xf numFmtId="0" fontId="18" fillId="0" borderId="20" xfId="0" applyFont="1" applyBorder="1" applyAlignment="1">
      <alignment horizontal="right" wrapText="1"/>
    </xf>
    <xf numFmtId="0" fontId="18" fillId="37" borderId="22" xfId="0" applyFont="1" applyFill="1" applyBorder="1" applyAlignment="1">
      <alignment horizontal="right" wrapText="1"/>
    </xf>
    <xf numFmtId="0" fontId="38" fillId="38" borderId="23" xfId="0" applyFont="1" applyFill="1" applyBorder="1" applyAlignment="1">
      <alignment wrapText="1"/>
    </xf>
    <xf numFmtId="0" fontId="18" fillId="37" borderId="19" xfId="0" applyFont="1" applyFill="1" applyBorder="1" applyAlignment="1">
      <alignment horizontal="right" wrapText="1"/>
    </xf>
    <xf numFmtId="0" fontId="38" fillId="38" borderId="21" xfId="0" applyFont="1" applyFill="1" applyBorder="1" applyAlignment="1">
      <alignment wrapText="1"/>
    </xf>
    <xf numFmtId="9" fontId="22" fillId="38" borderId="20" xfId="0" applyNumberFormat="1" applyFont="1" applyFill="1" applyBorder="1" applyAlignment="1">
      <alignment horizontal="center" vertical="top" wrapText="1"/>
    </xf>
    <xf numFmtId="0" fontId="22" fillId="0" borderId="19" xfId="0" applyFont="1" applyBorder="1" applyAlignment="1">
      <alignment vertical="top" wrapText="1"/>
    </xf>
    <xf numFmtId="0" fontId="22" fillId="0" borderId="22" xfId="0" applyFont="1" applyBorder="1" applyAlignment="1">
      <alignment vertical="top" wrapText="1"/>
    </xf>
    <xf numFmtId="0" fontId="18" fillId="0" borderId="22" xfId="0" applyFont="1" applyBorder="1" applyAlignment="1">
      <alignment horizontal="right" wrapText="1"/>
    </xf>
    <xf numFmtId="0" fontId="18" fillId="0" borderId="19" xfId="0" applyFont="1" applyBorder="1" applyAlignment="1">
      <alignment horizontal="right" wrapText="1"/>
    </xf>
    <xf numFmtId="0" fontId="22" fillId="0" borderId="12" xfId="0" applyFont="1" applyBorder="1" applyAlignment="1">
      <alignment horizontal="center" vertical="top" wrapText="1"/>
    </xf>
    <xf numFmtId="0" fontId="39" fillId="0" borderId="22" xfId="0" applyFont="1" applyBorder="1" applyAlignment="1">
      <alignment horizontal="right" wrapText="1"/>
    </xf>
    <xf numFmtId="0" fontId="39" fillId="0" borderId="19" xfId="0" applyFont="1" applyBorder="1" applyAlignment="1">
      <alignment horizontal="right" wrapText="1"/>
    </xf>
    <xf numFmtId="0" fontId="40" fillId="0" borderId="17" xfId="0" applyFont="1" applyBorder="1" applyAlignment="1">
      <alignment horizontal="center" wrapText="1"/>
    </xf>
    <xf numFmtId="0" fontId="40" fillId="0" borderId="18" xfId="0" applyFont="1" applyBorder="1" applyAlignment="1">
      <alignment horizontal="center" wrapText="1"/>
    </xf>
    <xf numFmtId="0" fontId="40" fillId="37" borderId="19" xfId="0" applyFont="1" applyFill="1" applyBorder="1" applyAlignment="1">
      <alignment vertical="top" wrapText="1"/>
    </xf>
    <xf numFmtId="0" fontId="37" fillId="36" borderId="20" xfId="0" applyFont="1" applyFill="1" applyBorder="1" applyAlignment="1">
      <alignment horizontal="center" vertical="top" wrapText="1"/>
    </xf>
    <xf numFmtId="0" fontId="41" fillId="0" borderId="21" xfId="0" applyFont="1" applyBorder="1" applyAlignment="1">
      <alignment wrapText="1"/>
    </xf>
    <xf numFmtId="0" fontId="37" fillId="36" borderId="10" xfId="0" applyFont="1" applyFill="1" applyBorder="1" applyAlignment="1">
      <alignment horizontal="center" vertical="top" wrapText="1"/>
    </xf>
    <xf numFmtId="0" fontId="37" fillId="0" borderId="20" xfId="0" applyFont="1" applyBorder="1" applyAlignment="1">
      <alignment horizontal="center" vertical="top" wrapText="1"/>
    </xf>
    <xf numFmtId="0" fontId="40" fillId="37" borderId="22" xfId="0" applyFont="1" applyFill="1" applyBorder="1" applyAlignment="1">
      <alignment vertical="top" wrapText="1"/>
    </xf>
    <xf numFmtId="0" fontId="37" fillId="36" borderId="12" xfId="0" applyFont="1" applyFill="1" applyBorder="1" applyAlignment="1">
      <alignment horizontal="center" vertical="top" wrapText="1"/>
    </xf>
    <xf numFmtId="0" fontId="41" fillId="0" borderId="23" xfId="0" applyFont="1" applyBorder="1" applyAlignment="1">
      <alignment wrapText="1"/>
    </xf>
    <xf numFmtId="0" fontId="18" fillId="38" borderId="12" xfId="0" applyFont="1" applyFill="1" applyBorder="1" applyAlignment="1">
      <alignment horizontal="right" wrapText="1"/>
    </xf>
    <xf numFmtId="0" fontId="18" fillId="38" borderId="20" xfId="0" applyFont="1" applyFill="1" applyBorder="1" applyAlignment="1">
      <alignment horizontal="right" wrapText="1"/>
    </xf>
    <xf numFmtId="0" fontId="37" fillId="38" borderId="20" xfId="0" applyFont="1" applyFill="1" applyBorder="1" applyAlignment="1">
      <alignment horizontal="center" vertical="top" wrapText="1"/>
    </xf>
    <xf numFmtId="0" fontId="18" fillId="0" borderId="10" xfId="0" applyFont="1" applyBorder="1" applyAlignment="1">
      <alignment horizontal="right" wrapText="1"/>
    </xf>
    <xf numFmtId="0" fontId="37" fillId="0" borderId="12" xfId="0" applyFont="1" applyBorder="1" applyAlignment="1">
      <alignment horizontal="center" vertical="top" wrapText="1"/>
    </xf>
    <xf numFmtId="0" fontId="40" fillId="0" borderId="19" xfId="0" applyFont="1" applyBorder="1" applyAlignment="1">
      <alignment vertical="top" wrapText="1"/>
    </xf>
    <xf numFmtId="0" fontId="40" fillId="0" borderId="22" xfId="0" applyFont="1" applyBorder="1" applyAlignment="1">
      <alignment vertical="top" wrapText="1"/>
    </xf>
    <xf numFmtId="0" fontId="40" fillId="0" borderId="20" xfId="0" applyFont="1" applyBorder="1" applyAlignment="1">
      <alignment horizontal="center" vertical="top" wrapText="1"/>
    </xf>
    <xf numFmtId="0" fontId="0" fillId="0" borderId="0" xfId="0" applyFill="1" applyBorder="1" applyAlignment="1">
      <alignment horizontal="center"/>
    </xf>
    <xf numFmtId="1" fontId="19" fillId="0" borderId="16" xfId="0" applyNumberFormat="1" applyFont="1" applyFill="1" applyBorder="1" applyAlignment="1">
      <alignment horizontal="center" wrapText="1"/>
    </xf>
    <xf numFmtId="1" fontId="19" fillId="0" borderId="0" xfId="0" applyNumberFormat="1" applyFont="1" applyFill="1" applyBorder="1" applyAlignment="1">
      <alignment horizontal="center" wrapText="1"/>
    </xf>
    <xf numFmtId="1" fontId="19" fillId="0" borderId="0" xfId="0" applyNumberFormat="1" applyFont="1" applyFill="1" applyBorder="1" applyAlignment="1">
      <alignment horizontal="center"/>
    </xf>
    <xf numFmtId="3" fontId="0" fillId="0" borderId="10" xfId="0" applyNumberFormat="1" applyFont="1" applyBorder="1" applyAlignment="1">
      <alignment horizontal="center"/>
    </xf>
    <xf numFmtId="0" fontId="16" fillId="39" borderId="0" xfId="0" applyFont="1" applyFill="1" applyAlignment="1">
      <alignment vertical="center"/>
    </xf>
    <xf numFmtId="0" fontId="16" fillId="39" borderId="0" xfId="0" applyFont="1" applyFill="1" applyAlignment="1">
      <alignment horizontal="right" vertical="center"/>
    </xf>
    <xf numFmtId="3" fontId="16" fillId="39" borderId="11" xfId="0" applyNumberFormat="1" applyFont="1" applyFill="1" applyBorder="1" applyAlignment="1">
      <alignment horizontal="center" vertical="center"/>
    </xf>
    <xf numFmtId="3" fontId="16" fillId="39" borderId="0" xfId="0" applyNumberFormat="1" applyFont="1" applyFill="1" applyBorder="1" applyAlignment="1">
      <alignment horizontal="center" vertical="center"/>
    </xf>
    <xf numFmtId="1" fontId="19" fillId="39" borderId="16" xfId="0" applyNumberFormat="1" applyFont="1" applyFill="1" applyBorder="1" applyAlignment="1">
      <alignment horizontal="center" wrapText="1"/>
    </xf>
    <xf numFmtId="1" fontId="19" fillId="39" borderId="0" xfId="0" applyNumberFormat="1" applyFont="1" applyFill="1" applyBorder="1" applyAlignment="1">
      <alignment horizontal="center" wrapText="1"/>
    </xf>
    <xf numFmtId="1" fontId="23" fillId="40" borderId="0" xfId="0" applyNumberFormat="1" applyFont="1" applyFill="1" applyAlignment="1">
      <alignment vertical="center"/>
    </xf>
    <xf numFmtId="0" fontId="23" fillId="40" borderId="0" xfId="0" applyFont="1" applyFill="1" applyAlignment="1">
      <alignment vertical="center"/>
    </xf>
    <xf numFmtId="1" fontId="23" fillId="39" borderId="13" xfId="0" applyNumberFormat="1" applyFont="1" applyFill="1" applyBorder="1" applyAlignment="1">
      <alignment vertical="center"/>
    </xf>
    <xf numFmtId="0" fontId="23" fillId="39" borderId="13" xfId="0" applyFont="1" applyFill="1" applyBorder="1" applyAlignment="1">
      <alignment vertical="center"/>
    </xf>
    <xf numFmtId="3" fontId="23" fillId="39" borderId="15" xfId="0" applyNumberFormat="1" applyFont="1" applyFill="1" applyBorder="1" applyAlignment="1">
      <alignment horizontal="center" vertical="center"/>
    </xf>
    <xf numFmtId="3" fontId="19" fillId="0" borderId="0" xfId="0" applyNumberFormat="1" applyFont="1" applyFill="1" applyBorder="1" applyAlignment="1">
      <alignment horizontal="center" wrapText="1"/>
    </xf>
    <xf numFmtId="0" fontId="0" fillId="0" borderId="10" xfId="0" applyFill="1" applyBorder="1" applyAlignment="1">
      <alignment horizontal="center"/>
    </xf>
    <xf numFmtId="3" fontId="0" fillId="0" borderId="0" xfId="0" applyNumberFormat="1" applyFont="1" applyFill="1" applyBorder="1" applyAlignment="1">
      <alignment horizontal="center"/>
    </xf>
    <xf numFmtId="3" fontId="0" fillId="0" borderId="10" xfId="0" applyNumberFormat="1" applyFont="1" applyFill="1" applyBorder="1" applyAlignment="1">
      <alignment horizontal="center"/>
    </xf>
    <xf numFmtId="3" fontId="23" fillId="39" borderId="13" xfId="0" applyNumberFormat="1" applyFont="1" applyFill="1" applyBorder="1" applyAlignment="1">
      <alignment horizontal="center" vertical="center"/>
    </xf>
    <xf numFmtId="1" fontId="16" fillId="0" borderId="0" xfId="0" applyNumberFormat="1" applyFont="1" applyAlignment="1">
      <alignment horizontal="left"/>
    </xf>
    <xf numFmtId="3" fontId="16" fillId="0" borderId="0" xfId="0" applyNumberFormat="1" applyFont="1" applyBorder="1"/>
    <xf numFmtId="1" fontId="16" fillId="39" borderId="13" xfId="0" applyNumberFormat="1" applyFont="1" applyFill="1" applyBorder="1" applyAlignment="1">
      <alignment vertical="center"/>
    </xf>
    <xf numFmtId="17" fontId="0" fillId="0" borderId="0" xfId="0" applyNumberFormat="1"/>
    <xf numFmtId="3" fontId="16" fillId="39" borderId="10" xfId="0" applyNumberFormat="1" applyFont="1" applyFill="1" applyBorder="1" applyAlignment="1">
      <alignment horizontal="center" vertical="center"/>
    </xf>
    <xf numFmtId="1" fontId="16" fillId="0" borderId="0" xfId="0" applyNumberFormat="1" applyFont="1" applyAlignment="1">
      <alignment vertical="center"/>
    </xf>
    <xf numFmtId="3" fontId="19" fillId="0" borderId="11" xfId="0" applyNumberFormat="1" applyFont="1" applyFill="1" applyBorder="1" applyAlignment="1">
      <alignment horizontal="center" vertical="center"/>
    </xf>
    <xf numFmtId="3" fontId="19" fillId="0" borderId="0" xfId="0" applyNumberFormat="1" applyFont="1" applyFill="1" applyBorder="1" applyAlignment="1">
      <alignment horizontal="center" vertical="center"/>
    </xf>
    <xf numFmtId="3" fontId="19" fillId="0" borderId="10" xfId="0" applyNumberFormat="1" applyFont="1" applyFill="1" applyBorder="1" applyAlignment="1">
      <alignment horizontal="center" vertical="center"/>
    </xf>
    <xf numFmtId="3" fontId="16" fillId="0" borderId="11" xfId="0" applyNumberFormat="1" applyFont="1" applyBorder="1" applyAlignment="1">
      <alignment horizontal="center" vertical="center"/>
    </xf>
    <xf numFmtId="3" fontId="16" fillId="0" borderId="0" xfId="0" applyNumberFormat="1" applyFont="1" applyBorder="1" applyAlignment="1">
      <alignment horizontal="center" vertical="center"/>
    </xf>
    <xf numFmtId="3" fontId="16" fillId="0" borderId="10" xfId="0" applyNumberFormat="1" applyFont="1" applyBorder="1" applyAlignment="1">
      <alignment horizontal="center" vertical="center"/>
    </xf>
    <xf numFmtId="0" fontId="16" fillId="0" borderId="0" xfId="0" applyFont="1" applyAlignment="1">
      <alignment vertical="center"/>
    </xf>
    <xf numFmtId="3" fontId="0" fillId="0" borderId="11" xfId="0" applyNumberFormat="1" applyFont="1" applyFill="1" applyBorder="1" applyAlignment="1">
      <alignment horizontal="center"/>
    </xf>
    <xf numFmtId="3" fontId="0" fillId="0" borderId="0" xfId="0" applyNumberFormat="1" applyFill="1" applyBorder="1" applyAlignment="1">
      <alignment horizontal="center"/>
    </xf>
    <xf numFmtId="3" fontId="0" fillId="0" borderId="11" xfId="0" applyNumberFormat="1" applyBorder="1" applyAlignment="1">
      <alignment horizontal="center"/>
    </xf>
    <xf numFmtId="3" fontId="0" fillId="0" borderId="0" xfId="0" applyNumberFormat="1" applyBorder="1" applyAlignment="1">
      <alignment horizontal="center"/>
    </xf>
    <xf numFmtId="3" fontId="0" fillId="0" borderId="10" xfId="0" applyNumberFormat="1" applyBorder="1" applyAlignment="1">
      <alignment horizontal="center"/>
    </xf>
    <xf numFmtId="3" fontId="19" fillId="0" borderId="16" xfId="0" applyNumberFormat="1" applyFont="1" applyFill="1" applyBorder="1" applyAlignment="1">
      <alignment horizontal="center" wrapText="1"/>
    </xf>
    <xf numFmtId="3" fontId="21" fillId="0" borderId="10" xfId="0" applyNumberFormat="1" applyFont="1" applyFill="1" applyBorder="1" applyAlignment="1">
      <alignment horizontal="center"/>
    </xf>
    <xf numFmtId="3" fontId="27" fillId="0" borderId="16" xfId="0" applyNumberFormat="1" applyFont="1" applyFill="1" applyBorder="1" applyAlignment="1">
      <alignment horizontal="center" wrapText="1"/>
    </xf>
    <xf numFmtId="3" fontId="27" fillId="0" borderId="0" xfId="0" applyNumberFormat="1" applyFont="1" applyFill="1" applyBorder="1" applyAlignment="1">
      <alignment horizontal="center" wrapText="1"/>
    </xf>
    <xf numFmtId="3" fontId="27" fillId="0" borderId="0" xfId="0" applyNumberFormat="1" applyFont="1" applyFill="1" applyBorder="1" applyAlignment="1">
      <alignment horizontal="center"/>
    </xf>
    <xf numFmtId="3" fontId="27" fillId="0" borderId="16" xfId="0" applyNumberFormat="1" applyFont="1" applyFill="1" applyBorder="1" applyAlignment="1">
      <alignment horizontal="center"/>
    </xf>
    <xf numFmtId="3" fontId="19" fillId="0" borderId="0" xfId="0" applyNumberFormat="1" applyFont="1" applyFill="1" applyBorder="1" applyAlignment="1">
      <alignment horizontal="center" vertical="center" wrapText="1"/>
    </xf>
    <xf numFmtId="3" fontId="19" fillId="39" borderId="16" xfId="0" applyNumberFormat="1" applyFont="1" applyFill="1" applyBorder="1" applyAlignment="1">
      <alignment horizontal="center" vertical="center" wrapText="1"/>
    </xf>
    <xf numFmtId="3" fontId="19" fillId="39" borderId="0" xfId="0" applyNumberFormat="1" applyFont="1" applyFill="1" applyBorder="1" applyAlignment="1">
      <alignment horizontal="center" vertical="center" wrapText="1"/>
    </xf>
    <xf numFmtId="3" fontId="25" fillId="0" borderId="0" xfId="0" applyNumberFormat="1" applyFont="1" applyFill="1" applyBorder="1" applyAlignment="1">
      <alignment horizontal="center"/>
    </xf>
    <xf numFmtId="3" fontId="28" fillId="0" borderId="0" xfId="0" applyNumberFormat="1" applyFont="1" applyFill="1" applyBorder="1" applyAlignment="1">
      <alignment horizontal="center"/>
    </xf>
    <xf numFmtId="3" fontId="19" fillId="0" borderId="16" xfId="0" applyNumberFormat="1" applyFont="1" applyFill="1" applyBorder="1" applyAlignment="1">
      <alignment horizontal="center" vertical="center" wrapText="1"/>
    </xf>
    <xf numFmtId="3" fontId="16" fillId="0" borderId="10" xfId="0" applyNumberFormat="1" applyFont="1" applyFill="1" applyBorder="1" applyAlignment="1">
      <alignment horizontal="center"/>
    </xf>
    <xf numFmtId="3" fontId="23" fillId="0" borderId="15" xfId="0" applyNumberFormat="1" applyFont="1" applyFill="1" applyBorder="1" applyAlignment="1">
      <alignment horizontal="center" vertical="center"/>
    </xf>
    <xf numFmtId="3" fontId="24" fillId="39" borderId="30" xfId="0" applyNumberFormat="1" applyFont="1" applyFill="1" applyBorder="1" applyAlignment="1">
      <alignment horizontal="center" vertical="center" wrapText="1"/>
    </xf>
    <xf numFmtId="3" fontId="24" fillId="39" borderId="13" xfId="0" applyNumberFormat="1" applyFont="1" applyFill="1" applyBorder="1" applyAlignment="1">
      <alignment horizontal="center" vertical="center" wrapText="1"/>
    </xf>
    <xf numFmtId="3" fontId="0" fillId="0" borderId="0" xfId="0" applyNumberFormat="1" applyBorder="1"/>
    <xf numFmtId="3" fontId="32" fillId="0" borderId="11" xfId="0" applyNumberFormat="1" applyFont="1" applyFill="1" applyBorder="1" applyAlignment="1">
      <alignment horizontal="center"/>
    </xf>
    <xf numFmtId="3" fontId="0" fillId="0" borderId="10" xfId="0" applyNumberFormat="1" applyFill="1" applyBorder="1" applyAlignment="1">
      <alignment horizontal="center"/>
    </xf>
    <xf numFmtId="0" fontId="0" fillId="0" borderId="0" xfId="0" applyAlignment="1"/>
    <xf numFmtId="0" fontId="0" fillId="0" borderId="10" xfId="0" applyBorder="1" applyAlignment="1"/>
    <xf numFmtId="1" fontId="16" fillId="40" borderId="31" xfId="0" applyNumberFormat="1" applyFont="1" applyFill="1" applyBorder="1" applyAlignment="1">
      <alignment vertical="center"/>
    </xf>
    <xf numFmtId="1" fontId="23" fillId="40" borderId="31" xfId="0" applyNumberFormat="1" applyFont="1" applyFill="1" applyBorder="1" applyAlignment="1">
      <alignment vertical="center"/>
    </xf>
    <xf numFmtId="0" fontId="23" fillId="40" borderId="31" xfId="0" applyFont="1" applyFill="1" applyBorder="1" applyAlignment="1">
      <alignment vertical="center"/>
    </xf>
    <xf numFmtId="3" fontId="23" fillId="40" borderId="32" xfId="0" applyNumberFormat="1" applyFont="1" applyFill="1" applyBorder="1" applyAlignment="1">
      <alignment horizontal="center" vertical="center"/>
    </xf>
    <xf numFmtId="3" fontId="23" fillId="40" borderId="31" xfId="0" applyNumberFormat="1" applyFont="1" applyFill="1" applyBorder="1" applyAlignment="1">
      <alignment horizontal="center" vertical="center"/>
    </xf>
    <xf numFmtId="3" fontId="24" fillId="40" borderId="33" xfId="0" applyNumberFormat="1" applyFont="1" applyFill="1" applyBorder="1" applyAlignment="1">
      <alignment horizontal="center" vertical="center" wrapText="1"/>
    </xf>
    <xf numFmtId="3" fontId="24" fillId="40" borderId="31" xfId="0" applyNumberFormat="1" applyFont="1" applyFill="1" applyBorder="1" applyAlignment="1">
      <alignment horizontal="center" vertical="center" wrapText="1"/>
    </xf>
    <xf numFmtId="3" fontId="23" fillId="0" borderId="32" xfId="0" applyNumberFormat="1" applyFont="1" applyFill="1" applyBorder="1" applyAlignment="1">
      <alignment horizontal="center" vertical="center"/>
    </xf>
    <xf numFmtId="3" fontId="23" fillId="39" borderId="14" xfId="0" applyNumberFormat="1" applyFont="1" applyFill="1" applyBorder="1" applyAlignment="1">
      <alignment horizontal="center" vertical="center"/>
    </xf>
    <xf numFmtId="3" fontId="23" fillId="40" borderId="12" xfId="0" applyNumberFormat="1" applyFont="1" applyFill="1" applyBorder="1" applyAlignment="1">
      <alignment horizontal="center" vertical="center"/>
    </xf>
    <xf numFmtId="3" fontId="23" fillId="39" borderId="34" xfId="0" applyNumberFormat="1" applyFont="1" applyFill="1" applyBorder="1" applyAlignment="1">
      <alignment horizontal="center" vertical="center"/>
    </xf>
    <xf numFmtId="3" fontId="23" fillId="40" borderId="35" xfId="0" applyNumberFormat="1" applyFont="1" applyFill="1" applyBorder="1" applyAlignment="1">
      <alignment horizontal="center" vertical="center"/>
    </xf>
    <xf numFmtId="3" fontId="32" fillId="0" borderId="11" xfId="0" applyNumberFormat="1" applyFont="1" applyBorder="1" applyAlignment="1"/>
    <xf numFmtId="0" fontId="0" fillId="0" borderId="0" xfId="0"/>
    <xf numFmtId="0" fontId="16" fillId="0" borderId="0" xfId="0" applyFont="1" applyBorder="1"/>
    <xf numFmtId="1" fontId="32" fillId="0" borderId="0" xfId="0" applyNumberFormat="1" applyFont="1" applyFill="1" applyBorder="1"/>
    <xf numFmtId="1" fontId="0" fillId="0" borderId="0" xfId="0" applyNumberFormat="1" applyFill="1" applyBorder="1"/>
    <xf numFmtId="1" fontId="0" fillId="0" borderId="0" xfId="0" applyNumberFormat="1" applyBorder="1"/>
    <xf numFmtId="1" fontId="16" fillId="41" borderId="0" xfId="0" applyNumberFormat="1" applyFont="1" applyFill="1"/>
    <xf numFmtId="3" fontId="16" fillId="41" borderId="11" xfId="0" applyNumberFormat="1" applyFont="1" applyFill="1" applyBorder="1" applyAlignment="1">
      <alignment horizontal="center"/>
    </xf>
    <xf numFmtId="3" fontId="16" fillId="41" borderId="0" xfId="0" applyNumberFormat="1" applyFont="1" applyFill="1" applyBorder="1" applyAlignment="1">
      <alignment horizontal="center"/>
    </xf>
    <xf numFmtId="3" fontId="16" fillId="41" borderId="10" xfId="0" applyNumberFormat="1" applyFont="1" applyFill="1" applyBorder="1" applyAlignment="1">
      <alignment horizontal="center"/>
    </xf>
    <xf numFmtId="3" fontId="16" fillId="41" borderId="0" xfId="0" applyNumberFormat="1" applyFont="1" applyFill="1" applyBorder="1"/>
    <xf numFmtId="0" fontId="16" fillId="41" borderId="0" xfId="0" applyFont="1" applyFill="1"/>
    <xf numFmtId="0" fontId="16" fillId="41" borderId="0" xfId="0" applyFont="1" applyFill="1" applyBorder="1"/>
    <xf numFmtId="1" fontId="16" fillId="41" borderId="0" xfId="0" applyNumberFormat="1" applyFont="1" applyFill="1" applyBorder="1"/>
    <xf numFmtId="0" fontId="26" fillId="41" borderId="0" xfId="0" applyFont="1" applyFill="1" applyBorder="1" applyAlignment="1">
      <alignment horizontal="center" wrapText="1"/>
    </xf>
    <xf numFmtId="0" fontId="34" fillId="41" borderId="0" xfId="0" applyFont="1" applyFill="1" applyAlignment="1">
      <alignment horizontal="center" wrapText="1"/>
    </xf>
    <xf numFmtId="0" fontId="26" fillId="41" borderId="0" xfId="0" applyFont="1" applyFill="1" applyAlignment="1">
      <alignment horizontal="center" wrapText="1"/>
    </xf>
    <xf numFmtId="0" fontId="16" fillId="41" borderId="0" xfId="0" applyFont="1" applyFill="1" applyBorder="1" applyAlignment="1">
      <alignment horizontal="center" vertical="center" wrapText="1"/>
    </xf>
    <xf numFmtId="0" fontId="16" fillId="41" borderId="0" xfId="0" applyFont="1" applyFill="1" applyAlignment="1">
      <alignment wrapText="1"/>
    </xf>
    <xf numFmtId="0" fontId="32" fillId="0" borderId="11" xfId="0" applyFont="1" applyFill="1" applyBorder="1" applyAlignment="1">
      <alignment horizontal="left"/>
    </xf>
    <xf numFmtId="0" fontId="0" fillId="0" borderId="11" xfId="0" applyFont="1" applyBorder="1" applyAlignment="1">
      <alignment horizontal="left"/>
    </xf>
    <xf numFmtId="0" fontId="20" fillId="0" borderId="11" xfId="0" applyFont="1" applyFill="1" applyBorder="1" applyAlignment="1">
      <alignment horizontal="center" wrapText="1"/>
    </xf>
    <xf numFmtId="0" fontId="19" fillId="0" borderId="11" xfId="0" applyFont="1" applyFill="1" applyBorder="1" applyAlignment="1">
      <alignment horizontal="center" vertical="center" wrapText="1"/>
    </xf>
    <xf numFmtId="9" fontId="19" fillId="0" borderId="0" xfId="0" applyNumberFormat="1" applyFont="1" applyFill="1" applyBorder="1" applyAlignment="1">
      <alignment horizontal="center" vertical="center" wrapText="1"/>
    </xf>
    <xf numFmtId="0" fontId="20" fillId="0" borderId="11" xfId="0" applyFont="1" applyFill="1" applyBorder="1" applyAlignment="1">
      <alignment horizontal="center"/>
    </xf>
    <xf numFmtId="9" fontId="20" fillId="0" borderId="10" xfId="0" applyNumberFormat="1" applyFont="1" applyFill="1" applyBorder="1" applyAlignment="1">
      <alignment horizontal="center"/>
    </xf>
    <xf numFmtId="0" fontId="20" fillId="0" borderId="10" xfId="0" applyFont="1" applyFill="1" applyBorder="1" applyAlignment="1">
      <alignment horizontal="center"/>
    </xf>
    <xf numFmtId="0" fontId="20" fillId="0" borderId="11" xfId="0" applyFont="1" applyFill="1" applyBorder="1" applyAlignment="1">
      <alignment horizontal="center" vertical="top" wrapText="1"/>
    </xf>
    <xf numFmtId="9" fontId="20" fillId="0" borderId="11" xfId="0" applyNumberFormat="1" applyFont="1" applyFill="1" applyBorder="1" applyAlignment="1">
      <alignment horizontal="center"/>
    </xf>
    <xf numFmtId="9" fontId="18" fillId="0" borderId="10" xfId="0" applyNumberFormat="1" applyFont="1" applyFill="1" applyBorder="1" applyAlignment="1">
      <alignment horizontal="center" wrapText="1"/>
    </xf>
    <xf numFmtId="9" fontId="18" fillId="0" borderId="10" xfId="0" applyNumberFormat="1" applyFont="1" applyFill="1" applyBorder="1" applyAlignment="1">
      <alignment horizontal="center"/>
    </xf>
    <xf numFmtId="0" fontId="18" fillId="0" borderId="10" xfId="0" applyFont="1" applyFill="1" applyBorder="1" applyAlignment="1">
      <alignment horizontal="center"/>
    </xf>
    <xf numFmtId="0" fontId="23" fillId="0" borderId="15"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0" xfId="0" applyFont="1" applyFill="1" applyBorder="1" applyAlignment="1">
      <alignment horizontal="center" vertical="center"/>
    </xf>
    <xf numFmtId="1" fontId="16" fillId="0" borderId="0" xfId="0" applyNumberFormat="1" applyFont="1" applyBorder="1" applyAlignment="1">
      <alignment horizontal="center"/>
    </xf>
    <xf numFmtId="1" fontId="16" fillId="0" borderId="10" xfId="0" applyNumberFormat="1" applyFont="1" applyBorder="1" applyAlignment="1">
      <alignment horizontal="center"/>
    </xf>
    <xf numFmtId="1" fontId="24" fillId="39" borderId="15" xfId="0" applyNumberFormat="1" applyFont="1" applyFill="1" applyBorder="1" applyAlignment="1">
      <alignment horizontal="center" wrapText="1"/>
    </xf>
    <xf numFmtId="1" fontId="24" fillId="39" borderId="13" xfId="0" applyNumberFormat="1" applyFont="1" applyFill="1" applyBorder="1" applyAlignment="1">
      <alignment horizontal="center" wrapText="1"/>
    </xf>
    <xf numFmtId="1" fontId="24" fillId="39" borderId="14" xfId="0" applyNumberFormat="1" applyFont="1" applyFill="1" applyBorder="1" applyAlignment="1">
      <alignment horizontal="center" wrapText="1"/>
    </xf>
    <xf numFmtId="1" fontId="24" fillId="40" borderId="32" xfId="0" applyNumberFormat="1" applyFont="1" applyFill="1" applyBorder="1" applyAlignment="1">
      <alignment horizontal="center" wrapText="1"/>
    </xf>
    <xf numFmtId="1" fontId="24" fillId="40" borderId="31" xfId="0" applyNumberFormat="1" applyFont="1" applyFill="1" applyBorder="1" applyAlignment="1">
      <alignment horizontal="center" wrapText="1"/>
    </xf>
    <xf numFmtId="1" fontId="24" fillId="40" borderId="12" xfId="0" applyNumberFormat="1" applyFont="1" applyFill="1" applyBorder="1" applyAlignment="1">
      <alignment horizontal="center" wrapText="1"/>
    </xf>
    <xf numFmtId="2" fontId="19" fillId="0" borderId="11" xfId="0" applyNumberFormat="1" applyFont="1" applyFill="1" applyBorder="1" applyAlignment="1">
      <alignment horizontal="center" vertical="top" wrapText="1" readingOrder="1"/>
    </xf>
    <xf numFmtId="2" fontId="20" fillId="0" borderId="11" xfId="0" applyNumberFormat="1" applyFont="1" applyFill="1" applyBorder="1" applyAlignment="1">
      <alignment horizontal="center" vertical="top" wrapText="1" readingOrder="1"/>
    </xf>
    <xf numFmtId="2" fontId="20" fillId="0" borderId="11" xfId="0" applyNumberFormat="1" applyFont="1" applyFill="1" applyBorder="1" applyAlignment="1">
      <alignment horizontal="center" wrapText="1"/>
    </xf>
    <xf numFmtId="2" fontId="19" fillId="0" borderId="11" xfId="0" applyNumberFormat="1" applyFont="1" applyFill="1" applyBorder="1" applyAlignment="1">
      <alignment horizontal="center" vertical="center" wrapText="1"/>
    </xf>
    <xf numFmtId="2" fontId="20" fillId="0" borderId="11" xfId="0" applyNumberFormat="1" applyFont="1" applyFill="1" applyBorder="1" applyAlignment="1">
      <alignment horizontal="center"/>
    </xf>
    <xf numFmtId="2" fontId="20" fillId="0" borderId="11" xfId="0" applyNumberFormat="1" applyFont="1" applyFill="1" applyBorder="1" applyAlignment="1">
      <alignment horizontal="center" vertical="top" wrapText="1"/>
    </xf>
    <xf numFmtId="9" fontId="16" fillId="41" borderId="0" xfId="0" applyNumberFormat="1" applyFont="1" applyFill="1" applyBorder="1" applyAlignment="1">
      <alignment horizontal="center"/>
    </xf>
    <xf numFmtId="9" fontId="19" fillId="0" borderId="10" xfId="0" applyNumberFormat="1" applyFont="1" applyFill="1" applyBorder="1" applyAlignment="1">
      <alignment horizontal="center" vertical="center" wrapText="1"/>
    </xf>
    <xf numFmtId="9" fontId="20" fillId="0" borderId="10" xfId="0" applyNumberFormat="1" applyFont="1" applyFill="1" applyBorder="1" applyAlignment="1">
      <alignment horizontal="center" wrapText="1"/>
    </xf>
    <xf numFmtId="9" fontId="23" fillId="0" borderId="14" xfId="0" applyNumberFormat="1" applyFont="1" applyFill="1" applyBorder="1" applyAlignment="1">
      <alignment horizontal="center" vertical="center"/>
    </xf>
    <xf numFmtId="9" fontId="23" fillId="0" borderId="12" xfId="0" applyNumberFormat="1" applyFont="1" applyFill="1" applyBorder="1" applyAlignment="1">
      <alignment horizontal="center" vertical="center"/>
    </xf>
    <xf numFmtId="9" fontId="0" fillId="0" borderId="10" xfId="0" applyNumberFormat="1" applyFont="1" applyFill="1" applyBorder="1" applyAlignment="1">
      <alignment horizontal="center"/>
    </xf>
    <xf numFmtId="1" fontId="0" fillId="0" borderId="0" xfId="0" applyNumberFormat="1" applyFont="1" applyAlignment="1">
      <alignment horizontal="right"/>
    </xf>
    <xf numFmtId="1" fontId="16" fillId="41" borderId="0" xfId="0" applyNumberFormat="1" applyFont="1" applyFill="1" applyAlignment="1">
      <alignment horizontal="center"/>
    </xf>
    <xf numFmtId="3" fontId="0" fillId="0" borderId="11" xfId="0" applyNumberFormat="1" applyBorder="1" applyAlignment="1">
      <alignment horizontal="left" wrapText="1"/>
    </xf>
    <xf numFmtId="0" fontId="0" fillId="0" borderId="0" xfId="0" applyAlignment="1">
      <alignment wrapText="1"/>
    </xf>
    <xf numFmtId="3" fontId="16" fillId="0" borderId="11" xfId="0" applyNumberFormat="1" applyFont="1" applyFill="1" applyBorder="1" applyAlignment="1">
      <alignment horizontal="left"/>
    </xf>
    <xf numFmtId="0" fontId="0" fillId="0" borderId="0" xfId="0" applyAlignment="1"/>
    <xf numFmtId="0" fontId="0" fillId="0" borderId="10" xfId="0" applyBorder="1" applyAlignment="1"/>
    <xf numFmtId="3" fontId="0" fillId="0" borderId="11" xfId="0" applyNumberFormat="1" applyBorder="1" applyAlignment="1">
      <alignment wrapText="1"/>
    </xf>
    <xf numFmtId="0" fontId="0" fillId="0" borderId="0" xfId="0" applyBorder="1" applyAlignment="1">
      <alignment wrapText="1"/>
    </xf>
    <xf numFmtId="0" fontId="0" fillId="0" borderId="10" xfId="0" applyBorder="1" applyAlignment="1">
      <alignment wrapText="1"/>
    </xf>
    <xf numFmtId="3" fontId="0" fillId="0" borderId="11" xfId="0" applyNumberFormat="1" applyFill="1" applyBorder="1" applyAlignment="1">
      <alignment horizontal="left" vertical="top" wrapText="1"/>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0" xfId="0" applyBorder="1" applyAlignment="1">
      <alignment vertical="top" wrapText="1"/>
    </xf>
    <xf numFmtId="0" fontId="0" fillId="0" borderId="11" xfId="0" applyBorder="1" applyAlignment="1">
      <alignment vertical="top"/>
    </xf>
    <xf numFmtId="0" fontId="0" fillId="0" borderId="0" xfId="0" applyAlignment="1">
      <alignment vertical="top"/>
    </xf>
    <xf numFmtId="0" fontId="0" fillId="0" borderId="10" xfId="0" applyBorder="1" applyAlignment="1">
      <alignment vertical="top"/>
    </xf>
    <xf numFmtId="0" fontId="0" fillId="0" borderId="0" xfId="0"/>
    <xf numFmtId="0" fontId="0" fillId="0" borderId="10" xfId="0" applyBorder="1"/>
    <xf numFmtId="0" fontId="0" fillId="0" borderId="11" xfId="0" applyBorder="1"/>
    <xf numFmtId="3" fontId="16" fillId="0" borderId="15" xfId="0" applyNumberFormat="1" applyFont="1" applyBorder="1" applyAlignment="1">
      <alignment horizontal="left"/>
    </xf>
    <xf numFmtId="0" fontId="0" fillId="0" borderId="13" xfId="0" applyBorder="1" applyAlignment="1"/>
    <xf numFmtId="0" fontId="0" fillId="0" borderId="14" xfId="0" applyBorder="1" applyAlignment="1"/>
    <xf numFmtId="3" fontId="16" fillId="0" borderId="13" xfId="0" applyNumberFormat="1" applyFont="1" applyBorder="1" applyAlignment="1">
      <alignment horizontal="left"/>
    </xf>
    <xf numFmtId="3" fontId="0" fillId="0" borderId="0" xfId="0" applyNumberFormat="1" applyBorder="1" applyAlignment="1">
      <alignment horizontal="left" vertical="top" wrapText="1"/>
    </xf>
    <xf numFmtId="0" fontId="0" fillId="0" borderId="11" xfId="0" applyBorder="1" applyAlignment="1">
      <alignment wrapText="1"/>
    </xf>
    <xf numFmtId="0" fontId="0" fillId="0" borderId="0" xfId="0" applyAlignment="1">
      <alignment horizontal="left" vertical="top" wrapText="1"/>
    </xf>
    <xf numFmtId="0" fontId="0" fillId="0" borderId="10" xfId="0" applyBorder="1" applyAlignment="1">
      <alignment horizontal="left" vertical="top" wrapText="1"/>
    </xf>
    <xf numFmtId="3" fontId="0" fillId="0" borderId="11" xfId="0" applyNumberFormat="1" applyBorder="1" applyAlignment="1">
      <alignment vertical="top" wrapText="1"/>
    </xf>
    <xf numFmtId="0" fontId="39" fillId="37" borderId="28" xfId="0" applyFont="1" applyFill="1" applyBorder="1" applyAlignment="1">
      <alignment horizontal="right" wrapText="1"/>
    </xf>
    <xf numFmtId="0" fontId="39" fillId="37" borderId="19" xfId="0" applyFont="1" applyFill="1" applyBorder="1" applyAlignment="1">
      <alignment horizontal="right" wrapText="1"/>
    </xf>
    <xf numFmtId="0" fontId="41" fillId="0" borderId="29" xfId="0" applyFont="1" applyBorder="1" applyAlignment="1">
      <alignment wrapText="1"/>
    </xf>
    <xf numFmtId="0" fontId="41" fillId="0" borderId="26" xfId="0" applyFont="1" applyBorder="1" applyAlignment="1">
      <alignment wrapText="1"/>
    </xf>
    <xf numFmtId="0" fontId="39" fillId="37" borderId="22" xfId="0" applyFont="1" applyFill="1" applyBorder="1" applyAlignment="1">
      <alignment horizontal="right" wrapText="1"/>
    </xf>
    <xf numFmtId="0" fontId="41" fillId="0" borderId="27" xfId="0" applyFont="1" applyBorder="1" applyAlignment="1">
      <alignment wrapText="1"/>
    </xf>
    <xf numFmtId="0" fontId="40" fillId="37" borderId="24" xfId="0" applyFont="1" applyFill="1" applyBorder="1" applyAlignment="1">
      <alignment vertical="top" wrapText="1"/>
    </xf>
    <xf numFmtId="0" fontId="40" fillId="37" borderId="19" xfId="0" applyFont="1" applyFill="1" applyBorder="1" applyAlignment="1">
      <alignment vertical="top" wrapText="1"/>
    </xf>
    <xf numFmtId="0" fontId="41" fillId="0" borderId="25" xfId="0" applyFont="1" applyBorder="1" applyAlignment="1">
      <alignment wrapText="1"/>
    </xf>
    <xf numFmtId="0" fontId="40" fillId="37" borderId="22" xfId="0" applyFont="1" applyFill="1" applyBorder="1" applyAlignment="1">
      <alignment vertical="top" wrapText="1"/>
    </xf>
    <xf numFmtId="9" fontId="21" fillId="0" borderId="10" xfId="0" applyNumberFormat="1"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2" builtinId="8"/>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9" defaultPivotStyle="PivotStyleLight16"/>
  <colors>
    <mruColors>
      <color rgb="FFFFDB69"/>
      <color rgb="FFCC9900"/>
      <color rgb="FFFF66CC"/>
      <color rgb="FF793905"/>
      <color rgb="FFA54E07"/>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placestogrow.ca/cities/brantford.php" TargetMode="External"/></Relationships>
</file>

<file path=xl/worksheets/sheet1.xml><?xml version="1.0" encoding="utf-8"?>
<worksheet xmlns="http://schemas.openxmlformats.org/spreadsheetml/2006/main" xmlns:r="http://schemas.openxmlformats.org/officeDocument/2006/relationships">
  <dimension ref="A1:BD121"/>
  <sheetViews>
    <sheetView tabSelected="1" topLeftCell="AB1" zoomScale="80" zoomScaleNormal="80" workbookViewId="0">
      <selection activeCell="AM34" sqref="AM34"/>
    </sheetView>
  </sheetViews>
  <sheetFormatPr defaultRowHeight="15"/>
  <cols>
    <col min="1" max="1" width="17.5703125" style="1" customWidth="1"/>
    <col min="2" max="2" width="20.42578125" style="1" customWidth="1"/>
    <col min="3" max="3" width="30.42578125" style="1" customWidth="1"/>
    <col min="4" max="4" width="36" customWidth="1"/>
    <col min="5" max="5" width="11.28515625" style="153" customWidth="1"/>
    <col min="6" max="6" width="13.140625" style="137" customWidth="1"/>
    <col min="7" max="7" width="11" style="137" customWidth="1"/>
    <col min="8" max="8" width="11" style="138" customWidth="1"/>
    <col min="9" max="9" width="20.85546875" style="153" customWidth="1"/>
    <col min="10" max="10" width="21" style="137" customWidth="1"/>
    <col min="11" max="11" width="21.28515625" style="137" customWidth="1"/>
    <col min="12" max="12" width="20" style="45" customWidth="1"/>
    <col min="13" max="13" width="20.5703125" style="46" customWidth="1"/>
    <col min="14" max="14" width="20.140625" style="46" customWidth="1"/>
    <col min="15" max="15" width="22" style="46" customWidth="1"/>
    <col min="16" max="16" width="22.5703125" style="46" customWidth="1"/>
    <col min="17" max="17" width="20.7109375" style="46" customWidth="1"/>
    <col min="18" max="18" width="21" style="123" customWidth="1"/>
    <col min="19" max="19" width="23" style="46" customWidth="1"/>
    <col min="20" max="20" width="22.42578125" style="46" customWidth="1"/>
    <col min="21" max="21" width="22.85546875" style="46" customWidth="1"/>
    <col min="22" max="22" width="20.28515625" style="155" customWidth="1"/>
    <col min="23" max="23" width="20.42578125" style="156" customWidth="1"/>
    <col min="24" max="24" width="19.42578125" style="156" customWidth="1"/>
    <col min="25" max="25" width="21.140625" style="156" customWidth="1"/>
    <col min="26" max="26" width="21.28515625" style="156" customWidth="1"/>
    <col min="27" max="27" width="20.140625" style="156" customWidth="1"/>
    <col min="28" max="28" width="20.85546875" style="157" customWidth="1"/>
    <col min="29" max="29" width="21.28515625" style="174" customWidth="1"/>
    <col min="30" max="30" width="28" style="174" customWidth="1"/>
    <col min="31" max="31" width="27.85546875" style="174" customWidth="1"/>
    <col min="32" max="32" width="12.7109375" style="174" customWidth="1"/>
    <col min="33" max="33" width="21.42578125" style="156" customWidth="1"/>
    <col min="34" max="34" width="26.5703125" style="153" customWidth="1"/>
    <col min="35" max="35" width="19.28515625" style="246" customWidth="1"/>
  </cols>
  <sheetData>
    <row r="1" spans="1:50" s="202" customFormat="1">
      <c r="A1" s="197" t="s">
        <v>1</v>
      </c>
      <c r="B1" s="197" t="s">
        <v>2</v>
      </c>
      <c r="C1" s="197" t="s">
        <v>56</v>
      </c>
      <c r="D1" s="197" t="s">
        <v>0</v>
      </c>
      <c r="E1" s="198" t="s">
        <v>224</v>
      </c>
      <c r="F1" s="199" t="s">
        <v>225</v>
      </c>
      <c r="G1" s="199" t="s">
        <v>226</v>
      </c>
      <c r="H1" s="200" t="s">
        <v>227</v>
      </c>
      <c r="I1" s="198" t="s">
        <v>272</v>
      </c>
      <c r="J1" s="199" t="s">
        <v>273</v>
      </c>
      <c r="K1" s="199" t="s">
        <v>274</v>
      </c>
      <c r="L1" s="198" t="s">
        <v>455</v>
      </c>
      <c r="M1" s="199" t="s">
        <v>456</v>
      </c>
      <c r="N1" s="199" t="s">
        <v>457</v>
      </c>
      <c r="O1" s="199" t="s">
        <v>458</v>
      </c>
      <c r="P1" s="199" t="s">
        <v>459</v>
      </c>
      <c r="Q1" s="199" t="s">
        <v>460</v>
      </c>
      <c r="R1" s="200" t="s">
        <v>478</v>
      </c>
      <c r="S1" s="199" t="s">
        <v>437</v>
      </c>
      <c r="T1" s="199" t="s">
        <v>438</v>
      </c>
      <c r="U1" s="199" t="s">
        <v>439</v>
      </c>
      <c r="V1" s="198" t="s">
        <v>461</v>
      </c>
      <c r="W1" s="199" t="s">
        <v>462</v>
      </c>
      <c r="X1" s="199" t="s">
        <v>463</v>
      </c>
      <c r="Y1" s="199" t="s">
        <v>464</v>
      </c>
      <c r="Z1" s="199" t="s">
        <v>465</v>
      </c>
      <c r="AA1" s="199" t="s">
        <v>466</v>
      </c>
      <c r="AB1" s="200" t="s">
        <v>467</v>
      </c>
      <c r="AC1" s="201" t="s">
        <v>470</v>
      </c>
      <c r="AD1" s="201" t="s">
        <v>474</v>
      </c>
      <c r="AE1" s="201" t="s">
        <v>471</v>
      </c>
      <c r="AF1" s="201" t="s">
        <v>472</v>
      </c>
      <c r="AG1" s="199" t="s">
        <v>473</v>
      </c>
      <c r="AH1" s="198" t="s">
        <v>468</v>
      </c>
      <c r="AI1" s="241" t="s">
        <v>469</v>
      </c>
    </row>
    <row r="2" spans="1:50" s="3" customFormat="1">
      <c r="A2" s="2" t="s">
        <v>57</v>
      </c>
      <c r="B2" s="2" t="s">
        <v>6</v>
      </c>
      <c r="C2" s="2" t="s">
        <v>6</v>
      </c>
      <c r="D2" s="2" t="s">
        <v>46</v>
      </c>
      <c r="E2" s="20">
        <v>458616</v>
      </c>
      <c r="F2" s="21">
        <v>506901</v>
      </c>
      <c r="G2" s="21">
        <v>561258</v>
      </c>
      <c r="H2" s="22">
        <v>608124</v>
      </c>
      <c r="I2" s="20">
        <v>528000</v>
      </c>
      <c r="J2" s="21">
        <v>584000</v>
      </c>
      <c r="K2" s="21">
        <v>631000</v>
      </c>
      <c r="L2" s="20">
        <v>530000</v>
      </c>
      <c r="M2" s="23">
        <v>660000</v>
      </c>
      <c r="N2" s="23">
        <v>810000</v>
      </c>
      <c r="O2" s="23">
        <v>960000</v>
      </c>
      <c r="P2" s="23">
        <v>970000</v>
      </c>
      <c r="Q2" s="23">
        <v>1080000</v>
      </c>
      <c r="R2" s="26">
        <v>1190000</v>
      </c>
      <c r="S2" s="23">
        <v>188000</v>
      </c>
      <c r="T2" s="23">
        <v>211000</v>
      </c>
      <c r="U2" s="23">
        <v>240000</v>
      </c>
      <c r="V2" s="25">
        <v>190000</v>
      </c>
      <c r="W2" s="23">
        <v>260000</v>
      </c>
      <c r="X2" s="23">
        <v>310000</v>
      </c>
      <c r="Y2" s="23">
        <v>350000</v>
      </c>
      <c r="Z2" s="23">
        <v>360000</v>
      </c>
      <c r="AA2" s="23">
        <v>390000</v>
      </c>
      <c r="AB2" s="26">
        <v>430000</v>
      </c>
      <c r="AC2" s="158">
        <f>SUM(AC3:AC10)</f>
        <v>28280.272482231823</v>
      </c>
      <c r="AD2" s="135">
        <f>SUM(AD3:AD10)</f>
        <v>10055.681670108741</v>
      </c>
      <c r="AE2" s="135">
        <f>SUM(AE3:AE10)</f>
        <v>2622.7508648818948</v>
      </c>
      <c r="AF2" s="18">
        <f>SUM(AF3:AF10)</f>
        <v>2609.7251367917602</v>
      </c>
      <c r="AG2" s="48">
        <v>0</v>
      </c>
      <c r="AH2" s="235" t="s">
        <v>241</v>
      </c>
      <c r="AI2" s="29">
        <v>0.4</v>
      </c>
    </row>
    <row r="3" spans="1:50" s="30" customFormat="1" ht="12">
      <c r="A3" s="30" t="s">
        <v>60</v>
      </c>
      <c r="B3" s="30" t="s">
        <v>6</v>
      </c>
      <c r="C3" s="50" t="s">
        <v>185</v>
      </c>
      <c r="D3" s="50" t="s">
        <v>186</v>
      </c>
      <c r="E3" s="31">
        <v>78989</v>
      </c>
      <c r="F3" s="32">
        <v>87139</v>
      </c>
      <c r="G3" s="32">
        <v>87838</v>
      </c>
      <c r="H3" s="33">
        <v>88721</v>
      </c>
      <c r="I3" s="31" t="s">
        <v>238</v>
      </c>
      <c r="J3" s="32" t="s">
        <v>238</v>
      </c>
      <c r="K3" s="32" t="s">
        <v>238</v>
      </c>
      <c r="L3" s="34" t="s">
        <v>239</v>
      </c>
      <c r="M3" s="35" t="s">
        <v>238</v>
      </c>
      <c r="N3" s="35">
        <v>177915</v>
      </c>
      <c r="O3" s="35">
        <v>225670</v>
      </c>
      <c r="P3" s="35" t="s">
        <v>238</v>
      </c>
      <c r="Q3" s="35" t="s">
        <v>238</v>
      </c>
      <c r="R3" s="36" t="s">
        <v>238</v>
      </c>
      <c r="S3" s="35" t="s">
        <v>238</v>
      </c>
      <c r="T3" s="35" t="s">
        <v>238</v>
      </c>
      <c r="U3" s="36" t="s">
        <v>238</v>
      </c>
      <c r="V3" s="34" t="s">
        <v>238</v>
      </c>
      <c r="W3" s="35" t="s">
        <v>238</v>
      </c>
      <c r="X3" s="35">
        <v>67910</v>
      </c>
      <c r="Y3" s="35">
        <v>76720</v>
      </c>
      <c r="Z3" s="35" t="s">
        <v>238</v>
      </c>
      <c r="AA3" s="35" t="s">
        <v>238</v>
      </c>
      <c r="AB3" s="159" t="s">
        <v>238</v>
      </c>
      <c r="AC3" s="160">
        <v>4794.3638230077004</v>
      </c>
      <c r="AD3" s="161">
        <v>2945.4914845176945</v>
      </c>
      <c r="AE3" s="162">
        <v>0</v>
      </c>
      <c r="AF3" s="162">
        <v>418.03616238196003</v>
      </c>
      <c r="AG3" s="40">
        <v>0</v>
      </c>
      <c r="AH3" s="236" t="s">
        <v>241</v>
      </c>
      <c r="AI3" s="42">
        <v>0.4</v>
      </c>
    </row>
    <row r="4" spans="1:50" s="30" customFormat="1" ht="12">
      <c r="A4" s="30" t="s">
        <v>60</v>
      </c>
      <c r="B4" s="30" t="s">
        <v>6</v>
      </c>
      <c r="C4" s="50" t="s">
        <v>5</v>
      </c>
      <c r="D4" s="50" t="s">
        <v>128</v>
      </c>
      <c r="E4" s="31">
        <v>64430</v>
      </c>
      <c r="F4" s="32">
        <v>73753</v>
      </c>
      <c r="G4" s="32">
        <v>90167</v>
      </c>
      <c r="H4" s="33">
        <v>109600</v>
      </c>
      <c r="I4" s="31" t="s">
        <v>238</v>
      </c>
      <c r="J4" s="32" t="s">
        <v>238</v>
      </c>
      <c r="K4" s="32" t="s">
        <v>238</v>
      </c>
      <c r="L4" s="34" t="s">
        <v>239</v>
      </c>
      <c r="M4" s="35" t="s">
        <v>238</v>
      </c>
      <c r="N4" s="35">
        <v>132325</v>
      </c>
      <c r="O4" s="35">
        <v>137670</v>
      </c>
      <c r="P4" s="35" t="s">
        <v>238</v>
      </c>
      <c r="Q4" s="35" t="s">
        <v>238</v>
      </c>
      <c r="R4" s="36" t="s">
        <v>238</v>
      </c>
      <c r="S4" s="35" t="s">
        <v>238</v>
      </c>
      <c r="T4" s="35" t="s">
        <v>238</v>
      </c>
      <c r="U4" s="36" t="s">
        <v>238</v>
      </c>
      <c r="V4" s="34" t="s">
        <v>238</v>
      </c>
      <c r="W4" s="35" t="s">
        <v>238</v>
      </c>
      <c r="X4" s="35">
        <v>46115</v>
      </c>
      <c r="Y4" s="35">
        <v>49290</v>
      </c>
      <c r="Z4" s="35" t="s">
        <v>238</v>
      </c>
      <c r="AA4" s="35" t="s">
        <v>238</v>
      </c>
      <c r="AB4" s="159" t="s">
        <v>238</v>
      </c>
      <c r="AC4" s="160">
        <v>3638.8319264110205</v>
      </c>
      <c r="AD4" s="161">
        <v>1095.5094329072463</v>
      </c>
      <c r="AE4" s="162">
        <v>0</v>
      </c>
      <c r="AF4" s="162">
        <v>0</v>
      </c>
      <c r="AG4" s="40">
        <v>0</v>
      </c>
      <c r="AH4" s="236" t="s">
        <v>241</v>
      </c>
      <c r="AI4" s="42">
        <v>0.4</v>
      </c>
    </row>
    <row r="5" spans="1:50" s="30" customFormat="1">
      <c r="A5" s="30" t="s">
        <v>60</v>
      </c>
      <c r="B5" s="30" t="s">
        <v>6</v>
      </c>
      <c r="C5" s="50" t="s">
        <v>200</v>
      </c>
      <c r="D5" s="50" t="s">
        <v>201</v>
      </c>
      <c r="E5" s="31">
        <v>73794</v>
      </c>
      <c r="F5" s="32">
        <v>87413</v>
      </c>
      <c r="G5" s="32">
        <v>111184</v>
      </c>
      <c r="H5" s="33">
        <v>122022</v>
      </c>
      <c r="I5" s="31" t="s">
        <v>238</v>
      </c>
      <c r="J5" s="32" t="s">
        <v>238</v>
      </c>
      <c r="K5" s="32" t="s">
        <v>238</v>
      </c>
      <c r="L5" s="34" t="s">
        <v>239</v>
      </c>
      <c r="M5" s="35" t="s">
        <v>238</v>
      </c>
      <c r="N5" s="35">
        <v>156915</v>
      </c>
      <c r="O5" s="35">
        <v>192860</v>
      </c>
      <c r="P5" s="35" t="s">
        <v>238</v>
      </c>
      <c r="Q5" s="35" t="s">
        <v>238</v>
      </c>
      <c r="R5" s="36" t="s">
        <v>238</v>
      </c>
      <c r="S5" s="35" t="s">
        <v>238</v>
      </c>
      <c r="T5" s="35" t="s">
        <v>238</v>
      </c>
      <c r="U5" s="36" t="s">
        <v>238</v>
      </c>
      <c r="V5" s="34" t="s">
        <v>238</v>
      </c>
      <c r="W5" s="35" t="s">
        <v>238</v>
      </c>
      <c r="X5" s="35">
        <v>56745</v>
      </c>
      <c r="Y5" s="35">
        <v>71310</v>
      </c>
      <c r="Z5" s="35" t="s">
        <v>238</v>
      </c>
      <c r="AA5" s="35" t="s">
        <v>238</v>
      </c>
      <c r="AB5" s="159" t="s">
        <v>238</v>
      </c>
      <c r="AC5" s="160">
        <v>5639.7352053550003</v>
      </c>
      <c r="AD5" s="161">
        <v>1191.3792989434337</v>
      </c>
      <c r="AE5" s="162">
        <v>1658.279658542795</v>
      </c>
      <c r="AF5" s="162">
        <v>160.9132762994</v>
      </c>
      <c r="AG5" s="40">
        <v>0</v>
      </c>
      <c r="AH5" s="236" t="s">
        <v>241</v>
      </c>
      <c r="AI5" s="42">
        <v>0.4</v>
      </c>
      <c r="AK5"/>
      <c r="AL5"/>
      <c r="AM5"/>
      <c r="AN5"/>
      <c r="AO5"/>
      <c r="AP5"/>
      <c r="AQ5"/>
      <c r="AR5"/>
      <c r="AS5"/>
      <c r="AT5"/>
      <c r="AU5"/>
      <c r="AV5"/>
      <c r="AW5"/>
      <c r="AX5"/>
    </row>
    <row r="6" spans="1:50" s="30" customFormat="1">
      <c r="A6" s="30" t="s">
        <v>60</v>
      </c>
      <c r="B6" s="30" t="s">
        <v>6</v>
      </c>
      <c r="C6" s="50" t="s">
        <v>95</v>
      </c>
      <c r="D6" s="50" t="s">
        <v>96</v>
      </c>
      <c r="E6" s="31">
        <v>134364</v>
      </c>
      <c r="F6" s="32">
        <v>139051</v>
      </c>
      <c r="G6" s="32">
        <v>141590</v>
      </c>
      <c r="H6" s="33">
        <v>149607</v>
      </c>
      <c r="I6" s="31" t="s">
        <v>238</v>
      </c>
      <c r="J6" s="32" t="s">
        <v>238</v>
      </c>
      <c r="K6" s="32" t="s">
        <v>238</v>
      </c>
      <c r="L6" s="34" t="s">
        <v>239</v>
      </c>
      <c r="M6" s="35" t="s">
        <v>238</v>
      </c>
      <c r="N6" s="35">
        <v>174695</v>
      </c>
      <c r="O6" s="35">
        <v>197000</v>
      </c>
      <c r="P6" s="35" t="s">
        <v>238</v>
      </c>
      <c r="Q6" s="35" t="s">
        <v>238</v>
      </c>
      <c r="R6" s="36" t="s">
        <v>238</v>
      </c>
      <c r="S6" s="35" t="s">
        <v>238</v>
      </c>
      <c r="T6" s="35" t="s">
        <v>238</v>
      </c>
      <c r="U6" s="36" t="s">
        <v>238</v>
      </c>
      <c r="V6" s="34" t="s">
        <v>238</v>
      </c>
      <c r="W6" s="35" t="s">
        <v>238</v>
      </c>
      <c r="X6" s="35">
        <v>84600</v>
      </c>
      <c r="Y6" s="35">
        <v>90790</v>
      </c>
      <c r="Z6" s="35" t="s">
        <v>238</v>
      </c>
      <c r="AA6" s="35" t="s">
        <v>238</v>
      </c>
      <c r="AB6" s="159" t="s">
        <v>238</v>
      </c>
      <c r="AC6" s="160">
        <v>7254.3404196579195</v>
      </c>
      <c r="AD6" s="161">
        <v>1562.9824022931232</v>
      </c>
      <c r="AE6" s="162">
        <v>672.08781275000001</v>
      </c>
      <c r="AF6" s="162">
        <v>26.204868147999999</v>
      </c>
      <c r="AG6" s="40">
        <v>0</v>
      </c>
      <c r="AH6" s="236" t="s">
        <v>241</v>
      </c>
      <c r="AI6" s="42">
        <v>0.4</v>
      </c>
      <c r="AK6"/>
      <c r="AL6"/>
      <c r="AM6"/>
      <c r="AN6"/>
      <c r="AO6"/>
      <c r="AP6"/>
      <c r="AQ6"/>
      <c r="AR6"/>
      <c r="AS6"/>
      <c r="AT6"/>
      <c r="AU6"/>
      <c r="AV6"/>
      <c r="AW6"/>
      <c r="AX6"/>
    </row>
    <row r="7" spans="1:50" s="30" customFormat="1">
      <c r="A7" s="30" t="s">
        <v>60</v>
      </c>
      <c r="B7" s="30" t="s">
        <v>6</v>
      </c>
      <c r="C7" s="50" t="s">
        <v>111</v>
      </c>
      <c r="D7" s="50" t="s">
        <v>112</v>
      </c>
      <c r="E7" s="31">
        <v>60615</v>
      </c>
      <c r="F7" s="32">
        <v>69834</v>
      </c>
      <c r="G7" s="32">
        <v>77820</v>
      </c>
      <c r="H7" s="33">
        <v>84548</v>
      </c>
      <c r="I7" s="31" t="s">
        <v>238</v>
      </c>
      <c r="J7" s="32" t="s">
        <v>238</v>
      </c>
      <c r="K7" s="32" t="s">
        <v>238</v>
      </c>
      <c r="L7" s="34" t="s">
        <v>239</v>
      </c>
      <c r="M7" s="35" t="s">
        <v>238</v>
      </c>
      <c r="N7" s="35">
        <v>108100</v>
      </c>
      <c r="O7" s="35">
        <v>140340</v>
      </c>
      <c r="P7" s="35" t="s">
        <v>238</v>
      </c>
      <c r="Q7" s="35" t="s">
        <v>238</v>
      </c>
      <c r="R7" s="36" t="s">
        <v>238</v>
      </c>
      <c r="S7" s="35" t="s">
        <v>238</v>
      </c>
      <c r="T7" s="35" t="s">
        <v>238</v>
      </c>
      <c r="U7" s="36" t="s">
        <v>238</v>
      </c>
      <c r="V7" s="34" t="s">
        <v>238</v>
      </c>
      <c r="W7" s="35" t="s">
        <v>238</v>
      </c>
      <c r="X7" s="35">
        <v>32150</v>
      </c>
      <c r="Y7" s="35">
        <v>38420</v>
      </c>
      <c r="Z7" s="35" t="s">
        <v>238</v>
      </c>
      <c r="AA7" s="35" t="s">
        <v>238</v>
      </c>
      <c r="AB7" s="159" t="s">
        <v>238</v>
      </c>
      <c r="AC7" s="160">
        <v>4631.8031788254402</v>
      </c>
      <c r="AD7" s="161">
        <v>2386.2982549248482</v>
      </c>
      <c r="AE7" s="162">
        <v>213.5994708607</v>
      </c>
      <c r="AF7" s="162">
        <v>1031.6298987526</v>
      </c>
      <c r="AG7" s="40">
        <v>0</v>
      </c>
      <c r="AH7" s="236" t="s">
        <v>241</v>
      </c>
      <c r="AI7" s="42">
        <v>0.4</v>
      </c>
      <c r="AK7"/>
      <c r="AL7"/>
      <c r="AM7"/>
      <c r="AN7"/>
      <c r="AO7"/>
      <c r="AP7"/>
      <c r="AQ7"/>
      <c r="AR7"/>
      <c r="AS7"/>
      <c r="AT7"/>
      <c r="AU7"/>
      <c r="AV7"/>
      <c r="AW7"/>
      <c r="AX7"/>
    </row>
    <row r="8" spans="1:50" s="30" customFormat="1">
      <c r="A8" s="30" t="s">
        <v>60</v>
      </c>
      <c r="B8" s="30" t="s">
        <v>6</v>
      </c>
      <c r="C8" s="50" t="s">
        <v>116</v>
      </c>
      <c r="D8" s="50" t="s">
        <v>117</v>
      </c>
      <c r="E8" s="31">
        <v>15882</v>
      </c>
      <c r="F8" s="32">
        <v>17377</v>
      </c>
      <c r="G8" s="32">
        <v>19169</v>
      </c>
      <c r="H8" s="33">
        <v>20623</v>
      </c>
      <c r="I8" s="31" t="s">
        <v>238</v>
      </c>
      <c r="J8" s="32" t="s">
        <v>238</v>
      </c>
      <c r="K8" s="32" t="s">
        <v>238</v>
      </c>
      <c r="L8" s="34" t="s">
        <v>239</v>
      </c>
      <c r="M8" s="35" t="s">
        <v>238</v>
      </c>
      <c r="N8" s="35">
        <v>23740</v>
      </c>
      <c r="O8" s="35">
        <v>26965</v>
      </c>
      <c r="P8" s="35" t="s">
        <v>238</v>
      </c>
      <c r="Q8" s="35" t="s">
        <v>238</v>
      </c>
      <c r="R8" s="36" t="s">
        <v>238</v>
      </c>
      <c r="S8" s="35" t="s">
        <v>238</v>
      </c>
      <c r="T8" s="35" t="s">
        <v>238</v>
      </c>
      <c r="U8" s="36" t="s">
        <v>238</v>
      </c>
      <c r="V8" s="34" t="s">
        <v>238</v>
      </c>
      <c r="W8" s="35" t="s">
        <v>238</v>
      </c>
      <c r="X8" s="35">
        <v>7995</v>
      </c>
      <c r="Y8" s="35">
        <v>8970</v>
      </c>
      <c r="Z8" s="35" t="s">
        <v>238</v>
      </c>
      <c r="AA8" s="35" t="s">
        <v>238</v>
      </c>
      <c r="AB8" s="159" t="s">
        <v>238</v>
      </c>
      <c r="AC8" s="160">
        <v>677.04817607142002</v>
      </c>
      <c r="AD8" s="161">
        <v>100.1687569599399</v>
      </c>
      <c r="AE8" s="162">
        <v>0</v>
      </c>
      <c r="AF8" s="162">
        <v>339.89522117120003</v>
      </c>
      <c r="AG8" s="40">
        <v>0</v>
      </c>
      <c r="AH8" s="236" t="s">
        <v>241</v>
      </c>
      <c r="AI8" s="42">
        <v>0.4</v>
      </c>
      <c r="AK8"/>
      <c r="AL8"/>
      <c r="AM8"/>
      <c r="AN8"/>
      <c r="AO8"/>
      <c r="AP8"/>
      <c r="AQ8"/>
      <c r="AR8"/>
      <c r="AS8"/>
      <c r="AT8"/>
      <c r="AU8"/>
      <c r="AV8"/>
      <c r="AW8"/>
      <c r="AX8"/>
    </row>
    <row r="9" spans="1:50" s="30" customFormat="1">
      <c r="A9" s="30" t="s">
        <v>60</v>
      </c>
      <c r="B9" s="30" t="s">
        <v>6</v>
      </c>
      <c r="C9" s="50" t="s">
        <v>93</v>
      </c>
      <c r="D9" s="50" t="s">
        <v>94</v>
      </c>
      <c r="E9" s="31">
        <v>18837</v>
      </c>
      <c r="F9" s="32">
        <v>20173</v>
      </c>
      <c r="G9" s="32">
        <v>21439</v>
      </c>
      <c r="H9" s="33">
        <v>21569</v>
      </c>
      <c r="I9" s="31" t="s">
        <v>238</v>
      </c>
      <c r="J9" s="32" t="s">
        <v>238</v>
      </c>
      <c r="K9" s="32" t="s">
        <v>238</v>
      </c>
      <c r="L9" s="34" t="s">
        <v>239</v>
      </c>
      <c r="M9" s="35" t="s">
        <v>238</v>
      </c>
      <c r="N9" s="35">
        <v>23415</v>
      </c>
      <c r="O9" s="35">
        <v>25390</v>
      </c>
      <c r="P9" s="35" t="s">
        <v>238</v>
      </c>
      <c r="Q9" s="35" t="s">
        <v>238</v>
      </c>
      <c r="R9" s="36" t="s">
        <v>238</v>
      </c>
      <c r="S9" s="35" t="s">
        <v>238</v>
      </c>
      <c r="T9" s="35" t="s">
        <v>238</v>
      </c>
      <c r="U9" s="36" t="s">
        <v>238</v>
      </c>
      <c r="V9" s="34" t="s">
        <v>238</v>
      </c>
      <c r="W9" s="35" t="s">
        <v>238</v>
      </c>
      <c r="X9" s="35">
        <v>8955</v>
      </c>
      <c r="Y9" s="35">
        <v>9480</v>
      </c>
      <c r="Z9" s="35" t="s">
        <v>238</v>
      </c>
      <c r="AA9" s="35" t="s">
        <v>238</v>
      </c>
      <c r="AB9" s="159" t="s">
        <v>238</v>
      </c>
      <c r="AC9" s="160">
        <v>1009.569820760139</v>
      </c>
      <c r="AD9" s="161">
        <v>393.14279720980403</v>
      </c>
      <c r="AE9" s="162">
        <v>0</v>
      </c>
      <c r="AF9" s="162">
        <v>541.98623079110007</v>
      </c>
      <c r="AG9" s="40">
        <v>0</v>
      </c>
      <c r="AH9" s="236" t="s">
        <v>241</v>
      </c>
      <c r="AI9" s="42">
        <v>0.4</v>
      </c>
      <c r="AK9"/>
      <c r="AL9"/>
      <c r="AM9"/>
      <c r="AN9"/>
      <c r="AO9"/>
      <c r="AP9"/>
      <c r="AQ9"/>
      <c r="AR9"/>
      <c r="AS9"/>
      <c r="AT9"/>
      <c r="AU9"/>
      <c r="AV9"/>
      <c r="AW9"/>
      <c r="AX9"/>
    </row>
    <row r="10" spans="1:50" s="30" customFormat="1">
      <c r="A10" s="30" t="s">
        <v>60</v>
      </c>
      <c r="B10" s="30" t="s">
        <v>6</v>
      </c>
      <c r="C10" s="50" t="s">
        <v>76</v>
      </c>
      <c r="D10" s="50" t="s">
        <v>77</v>
      </c>
      <c r="E10" s="31">
        <v>11705</v>
      </c>
      <c r="F10" s="32">
        <v>12110</v>
      </c>
      <c r="G10" s="32">
        <v>11979</v>
      </c>
      <c r="H10" s="33">
        <v>11341</v>
      </c>
      <c r="I10" s="31" t="s">
        <v>238</v>
      </c>
      <c r="J10" s="32" t="s">
        <v>238</v>
      </c>
      <c r="K10" s="32" t="s">
        <v>238</v>
      </c>
      <c r="L10" s="34" t="s">
        <v>239</v>
      </c>
      <c r="M10" s="35" t="s">
        <v>238</v>
      </c>
      <c r="N10" s="35">
        <v>12810</v>
      </c>
      <c r="O10" s="35">
        <v>14015</v>
      </c>
      <c r="P10" s="35" t="s">
        <v>238</v>
      </c>
      <c r="Q10" s="35" t="s">
        <v>238</v>
      </c>
      <c r="R10" s="36" t="s">
        <v>238</v>
      </c>
      <c r="S10" s="35" t="s">
        <v>238</v>
      </c>
      <c r="T10" s="35" t="s">
        <v>238</v>
      </c>
      <c r="U10" s="36" t="s">
        <v>238</v>
      </c>
      <c r="V10" s="34" t="s">
        <v>238</v>
      </c>
      <c r="W10" s="35" t="s">
        <v>238</v>
      </c>
      <c r="X10" s="35">
        <v>4555</v>
      </c>
      <c r="Y10" s="35">
        <v>5005</v>
      </c>
      <c r="Z10" s="35" t="s">
        <v>238</v>
      </c>
      <c r="AA10" s="35" t="s">
        <v>238</v>
      </c>
      <c r="AB10" s="159" t="s">
        <v>238</v>
      </c>
      <c r="AC10" s="160">
        <v>634.57993214318003</v>
      </c>
      <c r="AD10" s="161">
        <v>380.70924235265272</v>
      </c>
      <c r="AE10" s="162">
        <v>78.7839227284</v>
      </c>
      <c r="AF10" s="162">
        <v>91.059479247500008</v>
      </c>
      <c r="AG10" s="40">
        <v>0</v>
      </c>
      <c r="AH10" s="236" t="s">
        <v>241</v>
      </c>
      <c r="AI10" s="42">
        <v>0.4</v>
      </c>
      <c r="AK10"/>
      <c r="AL10"/>
      <c r="AM10"/>
      <c r="AN10"/>
      <c r="AO10"/>
      <c r="AP10"/>
      <c r="AQ10"/>
      <c r="AR10"/>
      <c r="AS10"/>
      <c r="AT10"/>
      <c r="AU10"/>
      <c r="AV10"/>
      <c r="AW10"/>
      <c r="AX10"/>
    </row>
    <row r="11" spans="1:50" s="3" customFormat="1">
      <c r="A11" s="2" t="s">
        <v>57</v>
      </c>
      <c r="B11" s="2" t="s">
        <v>14</v>
      </c>
      <c r="C11" s="2" t="s">
        <v>14</v>
      </c>
      <c r="D11" s="2" t="s">
        <v>55</v>
      </c>
      <c r="E11" s="20">
        <v>529445</v>
      </c>
      <c r="F11" s="21">
        <v>729254</v>
      </c>
      <c r="G11" s="21">
        <v>892712</v>
      </c>
      <c r="H11" s="22">
        <v>1032524</v>
      </c>
      <c r="I11" s="20">
        <v>763000</v>
      </c>
      <c r="J11" s="21">
        <v>932000</v>
      </c>
      <c r="K11" s="21">
        <v>1072000</v>
      </c>
      <c r="L11" s="20">
        <v>760000</v>
      </c>
      <c r="M11" s="23">
        <v>1060000</v>
      </c>
      <c r="N11" s="23">
        <v>1300000</v>
      </c>
      <c r="O11" s="23">
        <v>1500000</v>
      </c>
      <c r="P11" s="23">
        <v>1590000</v>
      </c>
      <c r="Q11" s="23">
        <v>1700000</v>
      </c>
      <c r="R11" s="26">
        <v>1790000</v>
      </c>
      <c r="S11" s="23">
        <v>385000</v>
      </c>
      <c r="T11" s="23">
        <v>461000</v>
      </c>
      <c r="U11" s="23">
        <v>539000</v>
      </c>
      <c r="V11" s="25">
        <v>390000</v>
      </c>
      <c r="W11" s="23">
        <v>590000</v>
      </c>
      <c r="X11" s="23">
        <v>700000</v>
      </c>
      <c r="Y11" s="23">
        <v>780000</v>
      </c>
      <c r="Z11" s="23">
        <v>790000</v>
      </c>
      <c r="AA11" s="23">
        <v>840000</v>
      </c>
      <c r="AB11" s="26">
        <v>900000</v>
      </c>
      <c r="AC11" s="158">
        <f>SUM(AC12:AC20)</f>
        <v>43986.863114549189</v>
      </c>
      <c r="AD11" s="135">
        <f>SUM(AD12:AD20)</f>
        <v>13569.30508181547</v>
      </c>
      <c r="AE11" s="135">
        <f>SUM(AE12:AE20)</f>
        <v>3643.4669243919516</v>
      </c>
      <c r="AF11" s="135">
        <f>SUM(AF12:AF20)</f>
        <v>2566.6921911476747</v>
      </c>
      <c r="AG11" s="48">
        <f>SUM(AG12:AG20)</f>
        <v>16.171096123945684</v>
      </c>
      <c r="AH11" s="235" t="s">
        <v>241</v>
      </c>
      <c r="AI11" s="29">
        <v>0.4</v>
      </c>
      <c r="AK11"/>
      <c r="AL11"/>
      <c r="AM11"/>
      <c r="AN11"/>
      <c r="AO11"/>
      <c r="AP11"/>
      <c r="AQ11"/>
      <c r="AR11"/>
      <c r="AS11"/>
      <c r="AT11"/>
      <c r="AU11"/>
      <c r="AV11"/>
      <c r="AW11"/>
      <c r="AX11"/>
    </row>
    <row r="12" spans="1:50" s="30" customFormat="1">
      <c r="A12" s="30" t="s">
        <v>60</v>
      </c>
      <c r="B12" s="30" t="s">
        <v>14</v>
      </c>
      <c r="C12" s="50" t="s">
        <v>120</v>
      </c>
      <c r="D12" s="50" t="s">
        <v>121</v>
      </c>
      <c r="E12" s="31">
        <v>132549</v>
      </c>
      <c r="F12" s="32">
        <v>182022</v>
      </c>
      <c r="G12" s="32">
        <v>238866</v>
      </c>
      <c r="H12" s="33">
        <v>288301</v>
      </c>
      <c r="I12" s="31" t="s">
        <v>238</v>
      </c>
      <c r="J12" s="32" t="s">
        <v>238</v>
      </c>
      <c r="K12" s="32" t="s">
        <v>238</v>
      </c>
      <c r="L12" s="34" t="s">
        <v>239</v>
      </c>
      <c r="M12" s="35" t="s">
        <v>238</v>
      </c>
      <c r="N12" s="35">
        <v>360400</v>
      </c>
      <c r="O12" s="35">
        <v>416600</v>
      </c>
      <c r="P12" s="35" t="s">
        <v>238</v>
      </c>
      <c r="Q12" s="35" t="s">
        <v>238</v>
      </c>
      <c r="R12" s="36" t="s">
        <v>238</v>
      </c>
      <c r="S12" s="35" t="s">
        <v>238</v>
      </c>
      <c r="T12" s="35" t="s">
        <v>238</v>
      </c>
      <c r="U12" s="36" t="s">
        <v>238</v>
      </c>
      <c r="V12" s="34" t="s">
        <v>238</v>
      </c>
      <c r="W12" s="35" t="s">
        <v>238</v>
      </c>
      <c r="X12" s="35">
        <v>248900</v>
      </c>
      <c r="Y12" s="35">
        <v>266100</v>
      </c>
      <c r="Z12" s="35" t="s">
        <v>238</v>
      </c>
      <c r="AA12" s="35" t="s">
        <v>238</v>
      </c>
      <c r="AB12" s="159" t="s">
        <v>238</v>
      </c>
      <c r="AC12" s="160">
        <v>14191.652156054251</v>
      </c>
      <c r="AD12" s="161">
        <v>4482.9819569568735</v>
      </c>
      <c r="AE12" s="162">
        <v>1349.668421733815</v>
      </c>
      <c r="AF12" s="162">
        <v>8.3585109841500014</v>
      </c>
      <c r="AG12" s="40">
        <v>0</v>
      </c>
      <c r="AH12" s="236" t="s">
        <v>241</v>
      </c>
      <c r="AI12" s="42" t="s">
        <v>488</v>
      </c>
      <c r="AK12"/>
      <c r="AL12"/>
      <c r="AM12"/>
      <c r="AN12"/>
      <c r="AO12"/>
      <c r="AP12"/>
      <c r="AQ12"/>
      <c r="AR12"/>
      <c r="AS12"/>
      <c r="AT12"/>
      <c r="AU12"/>
      <c r="AV12"/>
      <c r="AW12"/>
      <c r="AX12"/>
    </row>
    <row r="13" spans="1:50" s="30" customFormat="1">
      <c r="A13" s="30" t="s">
        <v>60</v>
      </c>
      <c r="B13" s="30" t="s">
        <v>14</v>
      </c>
      <c r="C13" s="50" t="s">
        <v>144</v>
      </c>
      <c r="D13" s="50" t="s">
        <v>145</v>
      </c>
      <c r="E13" s="31">
        <v>101725</v>
      </c>
      <c r="F13" s="32">
        <v>132030</v>
      </c>
      <c r="G13" s="32">
        <v>162704</v>
      </c>
      <c r="H13" s="33">
        <v>185541</v>
      </c>
      <c r="I13" s="31" t="s">
        <v>238</v>
      </c>
      <c r="J13" s="32" t="s">
        <v>238</v>
      </c>
      <c r="K13" s="32" t="s">
        <v>238</v>
      </c>
      <c r="L13" s="34" t="s">
        <v>239</v>
      </c>
      <c r="M13" s="35" t="s">
        <v>238</v>
      </c>
      <c r="N13" s="35">
        <v>231400</v>
      </c>
      <c r="O13" s="35">
        <v>242200</v>
      </c>
      <c r="P13" s="35" t="s">
        <v>238</v>
      </c>
      <c r="Q13" s="35" t="s">
        <v>238</v>
      </c>
      <c r="R13" s="36" t="s">
        <v>238</v>
      </c>
      <c r="S13" s="35" t="s">
        <v>238</v>
      </c>
      <c r="T13" s="35" t="s">
        <v>238</v>
      </c>
      <c r="U13" s="36" t="s">
        <v>238</v>
      </c>
      <c r="V13" s="34" t="s">
        <v>238</v>
      </c>
      <c r="W13" s="35" t="s">
        <v>238</v>
      </c>
      <c r="X13" s="35">
        <v>94300</v>
      </c>
      <c r="Y13" s="35">
        <v>99400</v>
      </c>
      <c r="Z13" s="35" t="s">
        <v>238</v>
      </c>
      <c r="AA13" s="35" t="s">
        <v>238</v>
      </c>
      <c r="AB13" s="159" t="s">
        <v>238</v>
      </c>
      <c r="AC13" s="160">
        <v>6556.1111302462796</v>
      </c>
      <c r="AD13" s="161">
        <v>674.17938139326566</v>
      </c>
      <c r="AE13" s="40">
        <v>186.78344000752</v>
      </c>
      <c r="AF13" s="162">
        <v>42.618161837300001</v>
      </c>
      <c r="AG13" s="40">
        <v>0</v>
      </c>
      <c r="AH13" s="236" t="s">
        <v>241</v>
      </c>
      <c r="AI13" s="42" t="s">
        <v>488</v>
      </c>
      <c r="AK13"/>
      <c r="AL13"/>
      <c r="AM13"/>
      <c r="AN13"/>
      <c r="AO13"/>
      <c r="AP13"/>
      <c r="AQ13"/>
      <c r="AR13"/>
      <c r="AS13"/>
      <c r="AT13"/>
      <c r="AU13"/>
      <c r="AV13"/>
      <c r="AW13"/>
      <c r="AX13"/>
    </row>
    <row r="14" spans="1:50" s="30" customFormat="1">
      <c r="A14" s="30" t="s">
        <v>60</v>
      </c>
      <c r="B14" s="30" t="s">
        <v>14</v>
      </c>
      <c r="C14" s="50" t="s">
        <v>13</v>
      </c>
      <c r="D14" s="50" t="s">
        <v>113</v>
      </c>
      <c r="E14" s="31">
        <v>34857</v>
      </c>
      <c r="F14" s="32">
        <v>40167</v>
      </c>
      <c r="G14" s="32">
        <v>47629</v>
      </c>
      <c r="H14" s="33">
        <v>53203</v>
      </c>
      <c r="I14" s="31" t="s">
        <v>238</v>
      </c>
      <c r="J14" s="32" t="s">
        <v>238</v>
      </c>
      <c r="K14" s="32" t="s">
        <v>238</v>
      </c>
      <c r="L14" s="34" t="s">
        <v>239</v>
      </c>
      <c r="M14" s="35" t="s">
        <v>238</v>
      </c>
      <c r="N14" s="35">
        <v>68100</v>
      </c>
      <c r="O14" s="35">
        <v>70200</v>
      </c>
      <c r="P14" s="35" t="s">
        <v>238</v>
      </c>
      <c r="Q14" s="35" t="s">
        <v>238</v>
      </c>
      <c r="R14" s="36" t="s">
        <v>238</v>
      </c>
      <c r="S14" s="35" t="s">
        <v>238</v>
      </c>
      <c r="T14" s="35" t="s">
        <v>238</v>
      </c>
      <c r="U14" s="36" t="s">
        <v>238</v>
      </c>
      <c r="V14" s="34" t="s">
        <v>238</v>
      </c>
      <c r="W14" s="35" t="s">
        <v>238</v>
      </c>
      <c r="X14" s="35">
        <v>32400</v>
      </c>
      <c r="Y14" s="35">
        <v>34200</v>
      </c>
      <c r="Z14" s="35" t="s">
        <v>238</v>
      </c>
      <c r="AA14" s="35" t="s">
        <v>238</v>
      </c>
      <c r="AB14" s="159" t="s">
        <v>238</v>
      </c>
      <c r="AC14" s="163">
        <v>2665.8166384778106</v>
      </c>
      <c r="AD14" s="161">
        <v>1126.9153196594236</v>
      </c>
      <c r="AE14" s="40">
        <v>0</v>
      </c>
      <c r="AF14" s="162">
        <v>0</v>
      </c>
      <c r="AG14" s="40">
        <v>0</v>
      </c>
      <c r="AH14" s="236" t="s">
        <v>241</v>
      </c>
      <c r="AI14" s="42" t="s">
        <v>488</v>
      </c>
      <c r="AK14"/>
      <c r="AL14"/>
      <c r="AM14"/>
      <c r="AN14"/>
      <c r="AO14"/>
      <c r="AP14"/>
      <c r="AQ14"/>
      <c r="AR14"/>
      <c r="AS14"/>
      <c r="AT14"/>
      <c r="AU14"/>
      <c r="AV14"/>
      <c r="AW14"/>
      <c r="AX14"/>
    </row>
    <row r="15" spans="1:50" s="30" customFormat="1">
      <c r="A15" s="30" t="s">
        <v>60</v>
      </c>
      <c r="B15" s="30" t="s">
        <v>14</v>
      </c>
      <c r="C15" s="50" t="s">
        <v>107</v>
      </c>
      <c r="D15" s="50" t="s">
        <v>276</v>
      </c>
      <c r="E15" s="31">
        <v>173383</v>
      </c>
      <c r="F15" s="32">
        <v>208615</v>
      </c>
      <c r="G15" s="32">
        <v>261573</v>
      </c>
      <c r="H15" s="33">
        <v>301709</v>
      </c>
      <c r="I15" s="31" t="s">
        <v>238</v>
      </c>
      <c r="J15" s="32" t="s">
        <v>238</v>
      </c>
      <c r="K15" s="32" t="s">
        <v>238</v>
      </c>
      <c r="L15" s="34" t="s">
        <v>239</v>
      </c>
      <c r="M15" s="35" t="s">
        <v>238</v>
      </c>
      <c r="N15" s="35">
        <v>370300</v>
      </c>
      <c r="O15" s="35">
        <v>421600</v>
      </c>
      <c r="P15" s="35" t="s">
        <v>238</v>
      </c>
      <c r="Q15" s="35" t="s">
        <v>238</v>
      </c>
      <c r="R15" s="36" t="s">
        <v>238</v>
      </c>
      <c r="S15" s="35" t="s">
        <v>238</v>
      </c>
      <c r="T15" s="35" t="s">
        <v>238</v>
      </c>
      <c r="U15" s="36" t="s">
        <v>238</v>
      </c>
      <c r="V15" s="34" t="s">
        <v>238</v>
      </c>
      <c r="W15" s="35" t="s">
        <v>238</v>
      </c>
      <c r="X15" s="35">
        <v>221500</v>
      </c>
      <c r="Y15" s="35">
        <v>240400</v>
      </c>
      <c r="Z15" s="35" t="s">
        <v>238</v>
      </c>
      <c r="AA15" s="35" t="s">
        <v>238</v>
      </c>
      <c r="AB15" s="159" t="s">
        <v>238</v>
      </c>
      <c r="AC15" s="160">
        <v>11548.094433762431</v>
      </c>
      <c r="AD15" s="161">
        <v>1268.9618053259662</v>
      </c>
      <c r="AE15" s="162">
        <v>1290.9174314083023</v>
      </c>
      <c r="AF15" s="162">
        <v>134.58727250582689</v>
      </c>
      <c r="AG15" s="40">
        <v>16.171096123945684</v>
      </c>
      <c r="AH15" s="236" t="s">
        <v>241</v>
      </c>
      <c r="AI15" s="42" t="s">
        <v>488</v>
      </c>
      <c r="AK15"/>
      <c r="AL15"/>
      <c r="AM15"/>
      <c r="AN15"/>
      <c r="AO15"/>
      <c r="AP15"/>
      <c r="AQ15"/>
      <c r="AR15"/>
      <c r="AS15"/>
      <c r="AT15"/>
      <c r="AU15"/>
      <c r="AV15"/>
      <c r="AW15"/>
      <c r="AX15"/>
    </row>
    <row r="16" spans="1:50" s="30" customFormat="1">
      <c r="A16" s="30" t="s">
        <v>60</v>
      </c>
      <c r="B16" s="30" t="s">
        <v>14</v>
      </c>
      <c r="C16" s="50" t="s">
        <v>171</v>
      </c>
      <c r="D16" s="50" t="s">
        <v>172</v>
      </c>
      <c r="E16" s="31">
        <v>57125</v>
      </c>
      <c r="F16" s="32">
        <v>65788</v>
      </c>
      <c r="G16" s="32">
        <v>74295</v>
      </c>
      <c r="H16" s="33">
        <v>79978</v>
      </c>
      <c r="I16" s="31" t="s">
        <v>238</v>
      </c>
      <c r="J16" s="32" t="s">
        <v>238</v>
      </c>
      <c r="K16" s="32" t="s">
        <v>238</v>
      </c>
      <c r="L16" s="34" t="s">
        <v>239</v>
      </c>
      <c r="M16" s="35" t="s">
        <v>238</v>
      </c>
      <c r="N16" s="35">
        <v>91900</v>
      </c>
      <c r="O16" s="35">
        <v>97100</v>
      </c>
      <c r="P16" s="35" t="s">
        <v>238</v>
      </c>
      <c r="Q16" s="35" t="s">
        <v>238</v>
      </c>
      <c r="R16" s="36" t="s">
        <v>238</v>
      </c>
      <c r="S16" s="35" t="s">
        <v>238</v>
      </c>
      <c r="T16" s="35" t="s">
        <v>238</v>
      </c>
      <c r="U16" s="36" t="s">
        <v>238</v>
      </c>
      <c r="V16" s="34" t="s">
        <v>238</v>
      </c>
      <c r="W16" s="35" t="s">
        <v>238</v>
      </c>
      <c r="X16" s="35">
        <v>48700</v>
      </c>
      <c r="Y16" s="35">
        <v>49400</v>
      </c>
      <c r="Z16" s="35" t="s">
        <v>238</v>
      </c>
      <c r="AA16" s="35" t="s">
        <v>238</v>
      </c>
      <c r="AB16" s="159" t="s">
        <v>238</v>
      </c>
      <c r="AC16" s="160">
        <v>3235.9695566300002</v>
      </c>
      <c r="AD16" s="161">
        <v>406.89085554565327</v>
      </c>
      <c r="AE16" s="162">
        <v>0</v>
      </c>
      <c r="AF16" s="162">
        <v>0</v>
      </c>
      <c r="AG16" s="40">
        <v>0</v>
      </c>
      <c r="AH16" s="236" t="s">
        <v>241</v>
      </c>
      <c r="AI16" s="42" t="s">
        <v>488</v>
      </c>
      <c r="AK16"/>
      <c r="AL16"/>
      <c r="AM16"/>
      <c r="AN16"/>
      <c r="AO16"/>
      <c r="AP16"/>
      <c r="AQ16"/>
      <c r="AR16"/>
      <c r="AS16"/>
      <c r="AT16"/>
      <c r="AU16"/>
      <c r="AV16"/>
      <c r="AW16"/>
      <c r="AX16"/>
    </row>
    <row r="17" spans="1:50" s="30" customFormat="1">
      <c r="A17" s="30" t="s">
        <v>60</v>
      </c>
      <c r="B17" s="30" t="s">
        <v>14</v>
      </c>
      <c r="C17" s="50" t="s">
        <v>99</v>
      </c>
      <c r="D17" s="50" t="s">
        <v>100</v>
      </c>
      <c r="E17" s="31">
        <v>18223</v>
      </c>
      <c r="F17" s="32">
        <v>18533</v>
      </c>
      <c r="G17" s="32">
        <v>19487</v>
      </c>
      <c r="H17" s="33">
        <v>19899</v>
      </c>
      <c r="I17" s="31" t="s">
        <v>238</v>
      </c>
      <c r="J17" s="32" t="s">
        <v>238</v>
      </c>
      <c r="K17" s="32" t="s">
        <v>238</v>
      </c>
      <c r="L17" s="34" t="s">
        <v>239</v>
      </c>
      <c r="M17" s="35" t="s">
        <v>238</v>
      </c>
      <c r="N17" s="35">
        <v>29900</v>
      </c>
      <c r="O17" s="35">
        <v>34900</v>
      </c>
      <c r="P17" s="35" t="s">
        <v>238</v>
      </c>
      <c r="Q17" s="35" t="s">
        <v>238</v>
      </c>
      <c r="R17" s="36" t="s">
        <v>238</v>
      </c>
      <c r="S17" s="35" t="s">
        <v>238</v>
      </c>
      <c r="T17" s="35" t="s">
        <v>238</v>
      </c>
      <c r="U17" s="36" t="s">
        <v>238</v>
      </c>
      <c r="V17" s="34" t="s">
        <v>238</v>
      </c>
      <c r="W17" s="35" t="s">
        <v>238</v>
      </c>
      <c r="X17" s="35">
        <v>11000</v>
      </c>
      <c r="Y17" s="35">
        <v>11900</v>
      </c>
      <c r="Z17" s="35" t="s">
        <v>238</v>
      </c>
      <c r="AA17" s="35" t="s">
        <v>238</v>
      </c>
      <c r="AB17" s="159" t="s">
        <v>238</v>
      </c>
      <c r="AC17" s="160">
        <v>1283.2141196266602</v>
      </c>
      <c r="AD17" s="161">
        <v>981.13125582381826</v>
      </c>
      <c r="AE17" s="162">
        <v>0</v>
      </c>
      <c r="AF17" s="162">
        <v>364.63207015469993</v>
      </c>
      <c r="AG17" s="40">
        <v>0</v>
      </c>
      <c r="AH17" s="236" t="s">
        <v>241</v>
      </c>
      <c r="AI17" s="42" t="s">
        <v>488</v>
      </c>
      <c r="AK17"/>
      <c r="AL17"/>
      <c r="AM17"/>
      <c r="AN17"/>
      <c r="AO17"/>
      <c r="AP17"/>
      <c r="AQ17"/>
      <c r="AR17"/>
      <c r="AS17"/>
      <c r="AT17"/>
      <c r="AU17"/>
      <c r="AV17"/>
      <c r="AW17"/>
      <c r="AX17"/>
    </row>
    <row r="18" spans="1:50" s="30" customFormat="1">
      <c r="A18" s="30" t="s">
        <v>60</v>
      </c>
      <c r="B18" s="30" t="s">
        <v>14</v>
      </c>
      <c r="C18" s="50" t="s">
        <v>109</v>
      </c>
      <c r="D18" s="50" t="s">
        <v>110</v>
      </c>
      <c r="E18" s="31">
        <v>19835</v>
      </c>
      <c r="F18" s="32">
        <v>22008</v>
      </c>
      <c r="G18" s="32">
        <v>24390</v>
      </c>
      <c r="H18" s="33">
        <v>37628</v>
      </c>
      <c r="I18" s="31" t="s">
        <v>238</v>
      </c>
      <c r="J18" s="32" t="s">
        <v>238</v>
      </c>
      <c r="K18" s="32" t="s">
        <v>238</v>
      </c>
      <c r="L18" s="34" t="s">
        <v>239</v>
      </c>
      <c r="M18" s="35" t="s">
        <v>238</v>
      </c>
      <c r="N18" s="35">
        <v>55800</v>
      </c>
      <c r="O18" s="35">
        <v>60600</v>
      </c>
      <c r="P18" s="35" t="s">
        <v>238</v>
      </c>
      <c r="Q18" s="35" t="s">
        <v>238</v>
      </c>
      <c r="R18" s="36" t="s">
        <v>238</v>
      </c>
      <c r="S18" s="35" t="s">
        <v>238</v>
      </c>
      <c r="T18" s="35" t="s">
        <v>238</v>
      </c>
      <c r="U18" s="36" t="s">
        <v>238</v>
      </c>
      <c r="V18" s="34" t="s">
        <v>238</v>
      </c>
      <c r="W18" s="35" t="s">
        <v>238</v>
      </c>
      <c r="X18" s="35">
        <v>21900</v>
      </c>
      <c r="Y18" s="35">
        <v>23000</v>
      </c>
      <c r="Z18" s="35" t="s">
        <v>238</v>
      </c>
      <c r="AA18" s="35" t="s">
        <v>238</v>
      </c>
      <c r="AB18" s="159" t="s">
        <v>238</v>
      </c>
      <c r="AC18" s="163">
        <v>624.14539335300003</v>
      </c>
      <c r="AD18" s="161">
        <v>800.42715592333502</v>
      </c>
      <c r="AE18" s="40">
        <v>0</v>
      </c>
      <c r="AF18" s="162">
        <v>1338.820041961028</v>
      </c>
      <c r="AG18" s="40">
        <v>0</v>
      </c>
      <c r="AH18" s="236" t="s">
        <v>241</v>
      </c>
      <c r="AI18" s="42" t="s">
        <v>488</v>
      </c>
      <c r="AK18"/>
      <c r="AL18"/>
      <c r="AM18"/>
      <c r="AN18"/>
      <c r="AO18"/>
      <c r="AP18"/>
      <c r="AQ18"/>
      <c r="AR18"/>
      <c r="AS18"/>
      <c r="AT18"/>
      <c r="AU18"/>
      <c r="AV18"/>
      <c r="AW18"/>
      <c r="AX18"/>
    </row>
    <row r="19" spans="1:50" s="30" customFormat="1">
      <c r="A19" s="30" t="s">
        <v>60</v>
      </c>
      <c r="B19" s="30" t="s">
        <v>14</v>
      </c>
      <c r="C19" s="50" t="s">
        <v>58</v>
      </c>
      <c r="D19" s="50" t="s">
        <v>59</v>
      </c>
      <c r="E19" s="31">
        <v>19770</v>
      </c>
      <c r="F19" s="32">
        <v>20555</v>
      </c>
      <c r="G19" s="32">
        <v>21069</v>
      </c>
      <c r="H19" s="33">
        <v>22473</v>
      </c>
      <c r="I19" s="31" t="s">
        <v>238</v>
      </c>
      <c r="J19" s="32" t="s">
        <v>238</v>
      </c>
      <c r="K19" s="32" t="s">
        <v>238</v>
      </c>
      <c r="L19" s="34" t="s">
        <v>239</v>
      </c>
      <c r="M19" s="35" t="s">
        <v>238</v>
      </c>
      <c r="N19" s="35">
        <v>48100</v>
      </c>
      <c r="O19" s="35">
        <v>86500</v>
      </c>
      <c r="P19" s="35" t="s">
        <v>238</v>
      </c>
      <c r="Q19" s="35" t="s">
        <v>238</v>
      </c>
      <c r="R19" s="36" t="s">
        <v>238</v>
      </c>
      <c r="S19" s="35" t="s">
        <v>238</v>
      </c>
      <c r="T19" s="35" t="s">
        <v>238</v>
      </c>
      <c r="U19" s="36" t="s">
        <v>238</v>
      </c>
      <c r="V19" s="34" t="s">
        <v>238</v>
      </c>
      <c r="W19" s="35" t="s">
        <v>238</v>
      </c>
      <c r="X19" s="35">
        <v>18700</v>
      </c>
      <c r="Y19" s="35">
        <v>34400</v>
      </c>
      <c r="Z19" s="35" t="s">
        <v>238</v>
      </c>
      <c r="AA19" s="35" t="s">
        <v>238</v>
      </c>
      <c r="AB19" s="159" t="s">
        <v>238</v>
      </c>
      <c r="AC19" s="163">
        <v>1559.0746838170001</v>
      </c>
      <c r="AD19" s="161">
        <v>1984.4754554552828</v>
      </c>
      <c r="AE19" s="40">
        <v>816.09763124231449</v>
      </c>
      <c r="AF19" s="162">
        <v>22.796519091370001</v>
      </c>
      <c r="AG19" s="40">
        <v>0</v>
      </c>
      <c r="AH19" s="236" t="s">
        <v>241</v>
      </c>
      <c r="AI19" s="42" t="s">
        <v>488</v>
      </c>
      <c r="AK19"/>
      <c r="AL19"/>
      <c r="AM19"/>
      <c r="AN19"/>
      <c r="AO19"/>
      <c r="AP19"/>
      <c r="AQ19"/>
      <c r="AR19"/>
      <c r="AS19"/>
      <c r="AT19"/>
      <c r="AU19"/>
      <c r="AV19"/>
      <c r="AW19"/>
      <c r="AX19"/>
    </row>
    <row r="20" spans="1:50" s="30" customFormat="1">
      <c r="A20" s="30" t="s">
        <v>60</v>
      </c>
      <c r="B20" s="30" t="s">
        <v>14</v>
      </c>
      <c r="C20" s="50" t="s">
        <v>215</v>
      </c>
      <c r="D20" s="50" t="s">
        <v>216</v>
      </c>
      <c r="E20" s="31">
        <v>34777</v>
      </c>
      <c r="F20" s="32">
        <v>39263</v>
      </c>
      <c r="G20" s="32">
        <v>42346</v>
      </c>
      <c r="H20" s="33">
        <v>43517</v>
      </c>
      <c r="I20" s="31" t="s">
        <v>238</v>
      </c>
      <c r="J20" s="32" t="s">
        <v>238</v>
      </c>
      <c r="K20" s="32" t="s">
        <v>238</v>
      </c>
      <c r="L20" s="34" t="s">
        <v>239</v>
      </c>
      <c r="M20" s="35" t="s">
        <v>238</v>
      </c>
      <c r="N20" s="35">
        <v>57900</v>
      </c>
      <c r="O20" s="35">
        <v>70300</v>
      </c>
      <c r="P20" s="35" t="s">
        <v>238</v>
      </c>
      <c r="Q20" s="35" t="s">
        <v>238</v>
      </c>
      <c r="R20" s="36" t="s">
        <v>238</v>
      </c>
      <c r="S20" s="35" t="s">
        <v>238</v>
      </c>
      <c r="T20" s="35" t="s">
        <v>238</v>
      </c>
      <c r="U20" s="36" t="s">
        <v>238</v>
      </c>
      <c r="V20" s="34" t="s">
        <v>238</v>
      </c>
      <c r="W20" s="35" t="s">
        <v>238</v>
      </c>
      <c r="X20" s="35">
        <v>13900</v>
      </c>
      <c r="Y20" s="35">
        <v>21200</v>
      </c>
      <c r="Z20" s="35" t="s">
        <v>238</v>
      </c>
      <c r="AA20" s="35" t="s">
        <v>238</v>
      </c>
      <c r="AB20" s="159" t="s">
        <v>238</v>
      </c>
      <c r="AC20" s="163">
        <v>2322.7850025817529</v>
      </c>
      <c r="AD20" s="161">
        <v>1843.3418957318504</v>
      </c>
      <c r="AE20" s="40">
        <v>0</v>
      </c>
      <c r="AF20" s="162">
        <v>654.87961461329996</v>
      </c>
      <c r="AG20" s="40">
        <v>0</v>
      </c>
      <c r="AH20" s="236" t="s">
        <v>241</v>
      </c>
      <c r="AI20" s="42" t="s">
        <v>488</v>
      </c>
      <c r="AK20"/>
      <c r="AL20"/>
      <c r="AM20"/>
      <c r="AN20"/>
      <c r="AO20"/>
      <c r="AP20"/>
      <c r="AQ20"/>
      <c r="AR20"/>
      <c r="AS20"/>
      <c r="AT20"/>
      <c r="AU20"/>
      <c r="AV20"/>
      <c r="AW20"/>
      <c r="AX20"/>
    </row>
    <row r="21" spans="1:50" s="3" customFormat="1">
      <c r="A21" s="2" t="s">
        <v>17</v>
      </c>
      <c r="B21" s="2" t="s">
        <v>42</v>
      </c>
      <c r="C21" s="2" t="s">
        <v>42</v>
      </c>
      <c r="D21" s="2" t="s">
        <v>43</v>
      </c>
      <c r="E21" s="20">
        <v>2385421</v>
      </c>
      <c r="F21" s="21">
        <v>2481494</v>
      </c>
      <c r="G21" s="21">
        <v>2503218</v>
      </c>
      <c r="H21" s="22">
        <v>2615060</v>
      </c>
      <c r="I21" s="20">
        <v>2584000</v>
      </c>
      <c r="J21" s="21">
        <v>2611000</v>
      </c>
      <c r="K21" s="21">
        <v>2725000</v>
      </c>
      <c r="L21" s="20">
        <v>2590000</v>
      </c>
      <c r="M21" s="23">
        <v>2760000</v>
      </c>
      <c r="N21" s="23">
        <v>2930000</v>
      </c>
      <c r="O21" s="23">
        <v>3080000</v>
      </c>
      <c r="P21" s="23">
        <v>3190000</v>
      </c>
      <c r="Q21" s="23">
        <v>3300000</v>
      </c>
      <c r="R21" s="26">
        <v>3400000</v>
      </c>
      <c r="S21" s="23">
        <v>1435000</v>
      </c>
      <c r="T21" s="23">
        <v>1469000</v>
      </c>
      <c r="U21" s="23">
        <v>1516000</v>
      </c>
      <c r="V21" s="25">
        <v>1440000</v>
      </c>
      <c r="W21" s="23">
        <v>1540000</v>
      </c>
      <c r="X21" s="23">
        <v>1600000</v>
      </c>
      <c r="Y21" s="23">
        <v>1640000</v>
      </c>
      <c r="Z21" s="23">
        <v>1660000</v>
      </c>
      <c r="AA21" s="23">
        <v>1680000</v>
      </c>
      <c r="AB21" s="26">
        <v>1720000</v>
      </c>
      <c r="AC21" s="158">
        <v>60942.895171800003</v>
      </c>
      <c r="AD21" s="135">
        <v>0</v>
      </c>
      <c r="AE21" s="18">
        <v>0</v>
      </c>
      <c r="AF21" s="18">
        <v>0</v>
      </c>
      <c r="AG21" s="48">
        <v>0</v>
      </c>
      <c r="AH21" s="235" t="s">
        <v>258</v>
      </c>
      <c r="AI21" s="29" t="s">
        <v>258</v>
      </c>
      <c r="AK21"/>
      <c r="AL21"/>
      <c r="AM21"/>
      <c r="AN21"/>
      <c r="AO21"/>
      <c r="AP21"/>
      <c r="AQ21"/>
      <c r="AR21"/>
      <c r="AS21"/>
      <c r="AT21"/>
      <c r="AU21"/>
      <c r="AV21"/>
      <c r="AW21"/>
      <c r="AX21"/>
    </row>
    <row r="22" spans="1:50" s="3" customFormat="1" ht="15.75" customHeight="1">
      <c r="A22" s="2" t="s">
        <v>57</v>
      </c>
      <c r="B22" s="2" t="s">
        <v>19</v>
      </c>
      <c r="C22" s="2" t="s">
        <v>19</v>
      </c>
      <c r="D22" s="2" t="s">
        <v>50</v>
      </c>
      <c r="E22" s="20">
        <v>852526</v>
      </c>
      <c r="F22" s="21">
        <v>988948</v>
      </c>
      <c r="G22" s="21">
        <v>1159455</v>
      </c>
      <c r="H22" s="22">
        <v>1296814</v>
      </c>
      <c r="I22" s="20">
        <v>1032000</v>
      </c>
      <c r="J22" s="21">
        <v>1213000</v>
      </c>
      <c r="K22" s="21">
        <v>1350000</v>
      </c>
      <c r="L22" s="20">
        <v>1030000</v>
      </c>
      <c r="M22" s="23">
        <v>1320000</v>
      </c>
      <c r="N22" s="23">
        <v>1490000</v>
      </c>
      <c r="O22" s="23">
        <v>1640000</v>
      </c>
      <c r="P22" s="23">
        <v>1770000</v>
      </c>
      <c r="Q22" s="23">
        <v>1870000</v>
      </c>
      <c r="R22" s="26">
        <v>1970000</v>
      </c>
      <c r="S22" s="23">
        <v>534000</v>
      </c>
      <c r="T22" s="23">
        <v>608000</v>
      </c>
      <c r="U22" s="23">
        <v>682000</v>
      </c>
      <c r="V22" s="25">
        <v>530000</v>
      </c>
      <c r="W22" s="23">
        <v>730000</v>
      </c>
      <c r="X22" s="23">
        <v>820000</v>
      </c>
      <c r="Y22" s="23">
        <v>870000</v>
      </c>
      <c r="Z22" s="23">
        <v>880000</v>
      </c>
      <c r="AA22" s="23">
        <v>920000</v>
      </c>
      <c r="AB22" s="26">
        <v>970000</v>
      </c>
      <c r="AC22" s="158">
        <f>SUM(AC23:AC25)</f>
        <v>48894.65260373248</v>
      </c>
      <c r="AD22" s="135">
        <f>SUM(AD23:AD25)</f>
        <v>9979.891915186985</v>
      </c>
      <c r="AE22" s="18">
        <v>0</v>
      </c>
      <c r="AF22" s="135">
        <f>SUM(AF23:AF25)</f>
        <v>1560.8841132434995</v>
      </c>
      <c r="AG22" s="48">
        <v>0</v>
      </c>
      <c r="AH22" s="235" t="s">
        <v>241</v>
      </c>
      <c r="AI22" s="29" t="s">
        <v>245</v>
      </c>
      <c r="AK22"/>
      <c r="AL22"/>
      <c r="AM22"/>
      <c r="AN22"/>
      <c r="AO22"/>
      <c r="AP22"/>
      <c r="AQ22"/>
      <c r="AR22"/>
      <c r="AS22"/>
      <c r="AT22"/>
      <c r="AU22"/>
      <c r="AV22"/>
      <c r="AW22"/>
      <c r="AX22"/>
    </row>
    <row r="23" spans="1:50" s="30" customFormat="1">
      <c r="A23" s="30" t="s">
        <v>60</v>
      </c>
      <c r="B23" s="30" t="s">
        <v>19</v>
      </c>
      <c r="C23" s="50" t="s">
        <v>158</v>
      </c>
      <c r="D23" s="50" t="s">
        <v>159</v>
      </c>
      <c r="E23" s="31">
        <v>39893</v>
      </c>
      <c r="F23" s="32">
        <v>50595</v>
      </c>
      <c r="G23" s="32">
        <v>57050</v>
      </c>
      <c r="H23" s="33">
        <v>59460</v>
      </c>
      <c r="I23" s="31" t="s">
        <v>238</v>
      </c>
      <c r="J23" s="32" t="s">
        <v>238</v>
      </c>
      <c r="K23" s="32" t="s">
        <v>238</v>
      </c>
      <c r="L23" s="34" t="s">
        <v>239</v>
      </c>
      <c r="M23" s="35" t="s">
        <v>238</v>
      </c>
      <c r="N23" s="35">
        <v>87000</v>
      </c>
      <c r="O23" s="35">
        <v>108000</v>
      </c>
      <c r="P23" s="35" t="s">
        <v>238</v>
      </c>
      <c r="Q23" s="35" t="s">
        <v>238</v>
      </c>
      <c r="R23" s="36" t="s">
        <v>238</v>
      </c>
      <c r="S23" s="35" t="s">
        <v>238</v>
      </c>
      <c r="T23" s="35" t="s">
        <v>238</v>
      </c>
      <c r="U23" s="36" t="s">
        <v>238</v>
      </c>
      <c r="V23" s="34" t="s">
        <v>238</v>
      </c>
      <c r="W23" s="35" t="s">
        <v>238</v>
      </c>
      <c r="X23" s="35">
        <v>40000</v>
      </c>
      <c r="Y23" s="35">
        <v>46000</v>
      </c>
      <c r="Z23" s="35" t="s">
        <v>238</v>
      </c>
      <c r="AA23" s="35" t="s">
        <v>238</v>
      </c>
      <c r="AB23" s="159" t="s">
        <v>238</v>
      </c>
      <c r="AC23" s="160">
        <v>2243.6007576134798</v>
      </c>
      <c r="AD23" s="161">
        <v>1042.6713961535488</v>
      </c>
      <c r="AE23" s="162">
        <v>0</v>
      </c>
      <c r="AF23" s="162">
        <v>1560.8841132434995</v>
      </c>
      <c r="AG23" s="40">
        <v>0</v>
      </c>
      <c r="AH23" s="237" t="s">
        <v>254</v>
      </c>
      <c r="AI23" s="42" t="s">
        <v>245</v>
      </c>
      <c r="AK23"/>
      <c r="AL23"/>
      <c r="AM23"/>
      <c r="AN23"/>
      <c r="AO23"/>
      <c r="AP23"/>
      <c r="AQ23"/>
      <c r="AR23"/>
      <c r="AS23"/>
      <c r="AT23"/>
      <c r="AU23"/>
      <c r="AV23"/>
      <c r="AW23"/>
      <c r="AX23"/>
    </row>
    <row r="24" spans="1:50" s="30" customFormat="1">
      <c r="A24" s="30" t="s">
        <v>60</v>
      </c>
      <c r="B24" s="30" t="s">
        <v>19</v>
      </c>
      <c r="C24" s="50" t="s">
        <v>18</v>
      </c>
      <c r="D24" s="50" t="s">
        <v>69</v>
      </c>
      <c r="E24" s="31">
        <v>268251</v>
      </c>
      <c r="F24" s="32">
        <v>325428</v>
      </c>
      <c r="G24" s="32">
        <v>433806</v>
      </c>
      <c r="H24" s="33">
        <v>523911</v>
      </c>
      <c r="I24" s="31" t="s">
        <v>238</v>
      </c>
      <c r="J24" s="32" t="s">
        <v>238</v>
      </c>
      <c r="K24" s="32" t="s">
        <v>238</v>
      </c>
      <c r="L24" s="34" t="s">
        <v>239</v>
      </c>
      <c r="M24" s="35" t="s">
        <v>238</v>
      </c>
      <c r="N24" s="35">
        <v>635000</v>
      </c>
      <c r="O24" s="35">
        <v>727000</v>
      </c>
      <c r="P24" s="35" t="s">
        <v>238</v>
      </c>
      <c r="Q24" s="35" t="s">
        <v>238</v>
      </c>
      <c r="R24" s="36" t="s">
        <v>238</v>
      </c>
      <c r="S24" s="35" t="s">
        <v>238</v>
      </c>
      <c r="T24" s="35" t="s">
        <v>238</v>
      </c>
      <c r="U24" s="36" t="s">
        <v>238</v>
      </c>
      <c r="V24" s="34" t="s">
        <v>238</v>
      </c>
      <c r="W24" s="35" t="s">
        <v>238</v>
      </c>
      <c r="X24" s="35">
        <v>280000</v>
      </c>
      <c r="Y24" s="35">
        <v>314000</v>
      </c>
      <c r="Z24" s="35" t="s">
        <v>238</v>
      </c>
      <c r="AA24" s="35" t="s">
        <v>238</v>
      </c>
      <c r="AB24" s="159" t="s">
        <v>238</v>
      </c>
      <c r="AC24" s="160">
        <v>17972.717676718999</v>
      </c>
      <c r="AD24" s="161">
        <v>8748.6253310529992</v>
      </c>
      <c r="AE24" s="162">
        <v>0</v>
      </c>
      <c r="AF24" s="162">
        <v>0</v>
      </c>
      <c r="AG24" s="40">
        <v>0</v>
      </c>
      <c r="AH24" s="237" t="s">
        <v>255</v>
      </c>
      <c r="AI24" s="42" t="s">
        <v>245</v>
      </c>
      <c r="AK24"/>
      <c r="AL24"/>
      <c r="AM24"/>
      <c r="AN24"/>
      <c r="AO24"/>
      <c r="AP24"/>
      <c r="AQ24"/>
      <c r="AR24"/>
      <c r="AS24"/>
      <c r="AT24"/>
      <c r="AU24"/>
      <c r="AV24"/>
      <c r="AW24"/>
      <c r="AX24"/>
    </row>
    <row r="25" spans="1:50" s="30" customFormat="1">
      <c r="A25" s="30" t="s">
        <v>60</v>
      </c>
      <c r="B25" s="30" t="s">
        <v>19</v>
      </c>
      <c r="C25" s="50" t="s">
        <v>65</v>
      </c>
      <c r="D25" s="50" t="s">
        <v>66</v>
      </c>
      <c r="E25" s="31">
        <v>544382</v>
      </c>
      <c r="F25" s="32">
        <v>612925</v>
      </c>
      <c r="G25" s="32">
        <v>668599</v>
      </c>
      <c r="H25" s="33">
        <v>713443</v>
      </c>
      <c r="I25" s="31" t="s">
        <v>238</v>
      </c>
      <c r="J25" s="32" t="s">
        <v>238</v>
      </c>
      <c r="K25" s="32" t="s">
        <v>238</v>
      </c>
      <c r="L25" s="34" t="s">
        <v>239</v>
      </c>
      <c r="M25" s="35" t="s">
        <v>238</v>
      </c>
      <c r="N25" s="35">
        <v>768000</v>
      </c>
      <c r="O25" s="35">
        <v>805000</v>
      </c>
      <c r="P25" s="35" t="s">
        <v>238</v>
      </c>
      <c r="Q25" s="35" t="s">
        <v>238</v>
      </c>
      <c r="R25" s="36" t="s">
        <v>238</v>
      </c>
      <c r="S25" s="35" t="s">
        <v>238</v>
      </c>
      <c r="T25" s="35" t="s">
        <v>238</v>
      </c>
      <c r="U25" s="36" t="s">
        <v>238</v>
      </c>
      <c r="V25" s="34" t="s">
        <v>238</v>
      </c>
      <c r="W25" s="35" t="s">
        <v>238</v>
      </c>
      <c r="X25" s="35">
        <v>500000</v>
      </c>
      <c r="Y25" s="35">
        <v>510000</v>
      </c>
      <c r="Z25" s="35" t="s">
        <v>238</v>
      </c>
      <c r="AA25" s="35" t="s">
        <v>238</v>
      </c>
      <c r="AB25" s="159" t="s">
        <v>238</v>
      </c>
      <c r="AC25" s="160">
        <v>28678.334169400001</v>
      </c>
      <c r="AD25" s="161">
        <v>188.59518798043806</v>
      </c>
      <c r="AE25" s="162">
        <v>0</v>
      </c>
      <c r="AF25" s="162">
        <v>0</v>
      </c>
      <c r="AG25" s="40">
        <v>0</v>
      </c>
      <c r="AH25" s="237" t="s">
        <v>256</v>
      </c>
      <c r="AI25" s="42" t="s">
        <v>245</v>
      </c>
      <c r="AK25"/>
      <c r="AL25"/>
      <c r="AM25"/>
      <c r="AN25"/>
      <c r="AO25"/>
      <c r="AP25"/>
      <c r="AQ25"/>
      <c r="AR25"/>
      <c r="AS25"/>
      <c r="AT25"/>
      <c r="AU25"/>
      <c r="AV25"/>
      <c r="AW25"/>
      <c r="AX25"/>
    </row>
    <row r="26" spans="1:50" s="3" customFormat="1">
      <c r="A26" s="2" t="s">
        <v>57</v>
      </c>
      <c r="B26" s="2" t="s">
        <v>25</v>
      </c>
      <c r="C26" s="2" t="s">
        <v>25</v>
      </c>
      <c r="D26" s="2" t="s">
        <v>47</v>
      </c>
      <c r="E26" s="20">
        <v>339875</v>
      </c>
      <c r="F26" s="21">
        <v>375229</v>
      </c>
      <c r="G26" s="21">
        <v>439206</v>
      </c>
      <c r="H26" s="22">
        <v>501669</v>
      </c>
      <c r="I26" s="20">
        <v>391000</v>
      </c>
      <c r="J26" s="21">
        <v>458000</v>
      </c>
      <c r="K26" s="21">
        <v>520000</v>
      </c>
      <c r="L26" s="20">
        <v>390000</v>
      </c>
      <c r="M26" s="23">
        <v>520000</v>
      </c>
      <c r="N26" s="23">
        <v>650000</v>
      </c>
      <c r="O26" s="23">
        <v>780000</v>
      </c>
      <c r="P26" s="23">
        <v>820000</v>
      </c>
      <c r="Q26" s="23">
        <v>910000</v>
      </c>
      <c r="R26" s="26">
        <v>1000000</v>
      </c>
      <c r="S26" s="23">
        <v>189000</v>
      </c>
      <c r="T26" s="23">
        <v>218000</v>
      </c>
      <c r="U26" s="23">
        <v>254000</v>
      </c>
      <c r="V26" s="25">
        <v>190000</v>
      </c>
      <c r="W26" s="23">
        <v>280000</v>
      </c>
      <c r="X26" s="23">
        <v>340000</v>
      </c>
      <c r="Y26" s="23">
        <v>390000</v>
      </c>
      <c r="Z26" s="23">
        <v>390000</v>
      </c>
      <c r="AA26" s="23">
        <v>430000</v>
      </c>
      <c r="AB26" s="26">
        <v>470000</v>
      </c>
      <c r="AC26" s="158">
        <f>SUM(AC27:AC30)</f>
        <v>22461.357600823088</v>
      </c>
      <c r="AD26" s="135">
        <f>SUM(AD27:AD30)</f>
        <v>8287.5166277060744</v>
      </c>
      <c r="AE26" s="135">
        <f>SUM(AE27:AE30)</f>
        <v>3660.0214830370351</v>
      </c>
      <c r="AF26" s="135">
        <f>SUM(AF27:AF30)</f>
        <v>1782.1764962947716</v>
      </c>
      <c r="AG26" s="48">
        <v>0</v>
      </c>
      <c r="AH26" s="235" t="s">
        <v>241</v>
      </c>
      <c r="AI26" s="29">
        <v>0.4</v>
      </c>
      <c r="AK26"/>
      <c r="AL26"/>
      <c r="AM26"/>
      <c r="AN26"/>
      <c r="AO26"/>
      <c r="AP26"/>
      <c r="AQ26"/>
      <c r="AR26"/>
      <c r="AS26"/>
      <c r="AT26"/>
      <c r="AU26"/>
      <c r="AV26"/>
      <c r="AW26"/>
      <c r="AX26"/>
    </row>
    <row r="27" spans="1:50" s="30" customFormat="1">
      <c r="A27" s="30" t="s">
        <v>60</v>
      </c>
      <c r="B27" s="30" t="s">
        <v>25</v>
      </c>
      <c r="C27" s="50" t="s">
        <v>118</v>
      </c>
      <c r="D27" s="50" t="s">
        <v>119</v>
      </c>
      <c r="E27" s="31">
        <v>42390</v>
      </c>
      <c r="F27" s="32">
        <v>48184</v>
      </c>
      <c r="G27" s="32">
        <v>55289</v>
      </c>
      <c r="H27" s="33">
        <v>59008</v>
      </c>
      <c r="I27" s="31" t="s">
        <v>238</v>
      </c>
      <c r="J27" s="32" t="s">
        <v>238</v>
      </c>
      <c r="K27" s="32" t="s">
        <v>238</v>
      </c>
      <c r="L27" s="34" t="s">
        <v>239</v>
      </c>
      <c r="M27" s="35" t="s">
        <v>238</v>
      </c>
      <c r="N27" s="35" t="s">
        <v>238</v>
      </c>
      <c r="O27" s="35">
        <v>94000</v>
      </c>
      <c r="P27" s="35" t="s">
        <v>238</v>
      </c>
      <c r="Q27" s="35" t="s">
        <v>238</v>
      </c>
      <c r="R27" s="36" t="s">
        <v>238</v>
      </c>
      <c r="S27" s="35" t="s">
        <v>238</v>
      </c>
      <c r="T27" s="35" t="s">
        <v>238</v>
      </c>
      <c r="U27" s="36" t="s">
        <v>238</v>
      </c>
      <c r="V27" s="34" t="s">
        <v>238</v>
      </c>
      <c r="W27" s="35" t="s">
        <v>238</v>
      </c>
      <c r="X27" s="35" t="s">
        <v>238</v>
      </c>
      <c r="Y27" s="35">
        <v>106000</v>
      </c>
      <c r="Z27" s="35" t="s">
        <v>238</v>
      </c>
      <c r="AA27" s="35" t="s">
        <v>238</v>
      </c>
      <c r="AB27" s="159" t="s">
        <v>238</v>
      </c>
      <c r="AC27" s="160">
        <v>2330.4394035140899</v>
      </c>
      <c r="AD27" s="161">
        <v>950.42878901504309</v>
      </c>
      <c r="AE27" s="162">
        <v>483.39924062913525</v>
      </c>
      <c r="AF27" s="162">
        <v>671.96568829877162</v>
      </c>
      <c r="AG27" s="40">
        <v>0</v>
      </c>
      <c r="AH27" s="237" t="s">
        <v>250</v>
      </c>
      <c r="AI27" s="42">
        <v>0.4</v>
      </c>
      <c r="AK27"/>
      <c r="AL27"/>
      <c r="AM27"/>
      <c r="AN27"/>
      <c r="AO27"/>
      <c r="AP27"/>
      <c r="AQ27"/>
      <c r="AR27"/>
      <c r="AS27"/>
      <c r="AT27"/>
      <c r="AU27"/>
      <c r="AV27"/>
      <c r="AW27"/>
      <c r="AX27"/>
    </row>
    <row r="28" spans="1:50" s="30" customFormat="1">
      <c r="A28" s="30" t="s">
        <v>60</v>
      </c>
      <c r="B28" s="30" t="s">
        <v>25</v>
      </c>
      <c r="C28" s="50" t="s">
        <v>194</v>
      </c>
      <c r="D28" s="50" t="s">
        <v>195</v>
      </c>
      <c r="E28" s="31">
        <v>32104</v>
      </c>
      <c r="F28" s="32">
        <v>31471</v>
      </c>
      <c r="G28" s="32">
        <v>53889</v>
      </c>
      <c r="H28" s="33">
        <v>84362</v>
      </c>
      <c r="I28" s="31" t="s">
        <v>238</v>
      </c>
      <c r="J28" s="32" t="s">
        <v>238</v>
      </c>
      <c r="K28" s="32" t="s">
        <v>238</v>
      </c>
      <c r="L28" s="34" t="s">
        <v>239</v>
      </c>
      <c r="M28" s="35" t="s">
        <v>238</v>
      </c>
      <c r="N28" s="35" t="s">
        <v>238</v>
      </c>
      <c r="O28" s="35">
        <v>238000</v>
      </c>
      <c r="P28" s="35" t="s">
        <v>238</v>
      </c>
      <c r="Q28" s="35" t="s">
        <v>238</v>
      </c>
      <c r="R28" s="36" t="s">
        <v>238</v>
      </c>
      <c r="S28" s="35" t="s">
        <v>238</v>
      </c>
      <c r="T28" s="35" t="s">
        <v>238</v>
      </c>
      <c r="U28" s="36" t="s">
        <v>238</v>
      </c>
      <c r="V28" s="34" t="s">
        <v>238</v>
      </c>
      <c r="W28" s="35" t="s">
        <v>238</v>
      </c>
      <c r="X28" s="35" t="s">
        <v>238</v>
      </c>
      <c r="Y28" s="35">
        <v>127000</v>
      </c>
      <c r="Z28" s="35" t="s">
        <v>238</v>
      </c>
      <c r="AA28" s="35" t="s">
        <v>238</v>
      </c>
      <c r="AB28" s="159" t="s">
        <v>238</v>
      </c>
      <c r="AC28" s="160">
        <v>2496.6054524199999</v>
      </c>
      <c r="AD28" s="161">
        <v>3161.2745895511744</v>
      </c>
      <c r="AE28" s="162">
        <v>3176.6222424078996</v>
      </c>
      <c r="AF28" s="162">
        <v>624.65870864999999</v>
      </c>
      <c r="AG28" s="40">
        <v>0</v>
      </c>
      <c r="AH28" s="237" t="s">
        <v>251</v>
      </c>
      <c r="AI28" s="42">
        <v>0.4</v>
      </c>
      <c r="AK28"/>
      <c r="AL28"/>
      <c r="AM28"/>
      <c r="AN28"/>
      <c r="AO28"/>
      <c r="AP28"/>
      <c r="AQ28"/>
      <c r="AR28"/>
      <c r="AS28"/>
      <c r="AT28"/>
      <c r="AU28"/>
      <c r="AV28"/>
      <c r="AW28"/>
      <c r="AX28"/>
    </row>
    <row r="29" spans="1:50" s="30" customFormat="1">
      <c r="A29" s="30" t="s">
        <v>60</v>
      </c>
      <c r="B29" s="30" t="s">
        <v>25</v>
      </c>
      <c r="C29" s="50" t="s">
        <v>63</v>
      </c>
      <c r="D29" s="50" t="s">
        <v>64</v>
      </c>
      <c r="E29" s="31">
        <v>128405</v>
      </c>
      <c r="F29" s="32">
        <v>144738</v>
      </c>
      <c r="G29" s="32">
        <v>165613</v>
      </c>
      <c r="H29" s="33">
        <v>182520</v>
      </c>
      <c r="I29" s="31" t="s">
        <v>238</v>
      </c>
      <c r="J29" s="32" t="s">
        <v>238</v>
      </c>
      <c r="K29" s="32" t="s">
        <v>238</v>
      </c>
      <c r="L29" s="34" t="s">
        <v>239</v>
      </c>
      <c r="M29" s="35" t="s">
        <v>238</v>
      </c>
      <c r="N29" s="35" t="s">
        <v>238</v>
      </c>
      <c r="O29" s="35">
        <v>255000</v>
      </c>
      <c r="P29" s="35" t="s">
        <v>238</v>
      </c>
      <c r="Q29" s="35" t="s">
        <v>238</v>
      </c>
      <c r="R29" s="36" t="s">
        <v>238</v>
      </c>
      <c r="S29" s="35" t="s">
        <v>238</v>
      </c>
      <c r="T29" s="35" t="s">
        <v>238</v>
      </c>
      <c r="U29" s="36" t="s">
        <v>238</v>
      </c>
      <c r="V29" s="34" t="s">
        <v>238</v>
      </c>
      <c r="W29" s="35" t="s">
        <v>238</v>
      </c>
      <c r="X29" s="35" t="s">
        <v>238</v>
      </c>
      <c r="Y29" s="35">
        <v>114000</v>
      </c>
      <c r="Z29" s="35" t="s">
        <v>238</v>
      </c>
      <c r="AA29" s="35" t="s">
        <v>238</v>
      </c>
      <c r="AB29" s="159" t="s">
        <v>238</v>
      </c>
      <c r="AC29" s="160">
        <v>9710.6702753010013</v>
      </c>
      <c r="AD29" s="161">
        <v>3366.7473083584</v>
      </c>
      <c r="AE29" s="162">
        <v>0</v>
      </c>
      <c r="AF29" s="162">
        <v>0</v>
      </c>
      <c r="AG29" s="40">
        <v>0</v>
      </c>
      <c r="AH29" s="237" t="s">
        <v>252</v>
      </c>
      <c r="AI29" s="42">
        <v>0.4</v>
      </c>
      <c r="AK29"/>
      <c r="AL29"/>
      <c r="AM29"/>
      <c r="AN29"/>
      <c r="AO29"/>
      <c r="AP29"/>
      <c r="AQ29"/>
      <c r="AR29"/>
      <c r="AS29"/>
      <c r="AT29"/>
      <c r="AU29"/>
      <c r="AV29"/>
      <c r="AW29"/>
      <c r="AX29"/>
    </row>
    <row r="30" spans="1:50" s="30" customFormat="1">
      <c r="A30" s="30" t="s">
        <v>60</v>
      </c>
      <c r="B30" s="30" t="s">
        <v>25</v>
      </c>
      <c r="C30" s="50" t="s">
        <v>24</v>
      </c>
      <c r="D30" s="50" t="s">
        <v>84</v>
      </c>
      <c r="E30" s="31">
        <v>136976</v>
      </c>
      <c r="F30" s="32">
        <v>150836</v>
      </c>
      <c r="G30" s="32">
        <v>164415</v>
      </c>
      <c r="H30" s="33">
        <v>175779</v>
      </c>
      <c r="I30" s="31" t="s">
        <v>238</v>
      </c>
      <c r="J30" s="32" t="s">
        <v>238</v>
      </c>
      <c r="K30" s="32" t="s">
        <v>238</v>
      </c>
      <c r="L30" s="34" t="s">
        <v>239</v>
      </c>
      <c r="M30" s="35" t="s">
        <v>238</v>
      </c>
      <c r="N30" s="35" t="s">
        <v>238</v>
      </c>
      <c r="O30" s="35">
        <v>193000</v>
      </c>
      <c r="P30" s="35" t="s">
        <v>238</v>
      </c>
      <c r="Q30" s="35" t="s">
        <v>238</v>
      </c>
      <c r="R30" s="36" t="s">
        <v>238</v>
      </c>
      <c r="S30" s="35" t="s">
        <v>238</v>
      </c>
      <c r="T30" s="35" t="s">
        <v>238</v>
      </c>
      <c r="U30" s="36" t="s">
        <v>238</v>
      </c>
      <c r="V30" s="34" t="s">
        <v>238</v>
      </c>
      <c r="W30" s="35" t="s">
        <v>238</v>
      </c>
      <c r="X30" s="35" t="s">
        <v>238</v>
      </c>
      <c r="Y30" s="35">
        <v>43000</v>
      </c>
      <c r="Z30" s="35" t="s">
        <v>238</v>
      </c>
      <c r="AA30" s="35" t="s">
        <v>238</v>
      </c>
      <c r="AB30" s="159" t="s">
        <v>238</v>
      </c>
      <c r="AC30" s="160">
        <v>7923.6424695879996</v>
      </c>
      <c r="AD30" s="161">
        <v>809.06594078145656</v>
      </c>
      <c r="AE30" s="162">
        <v>0</v>
      </c>
      <c r="AF30" s="162">
        <v>485.55209934600003</v>
      </c>
      <c r="AG30" s="40">
        <v>0</v>
      </c>
      <c r="AH30" s="237" t="s">
        <v>253</v>
      </c>
      <c r="AI30" s="42">
        <v>0.4</v>
      </c>
      <c r="AK30"/>
      <c r="AL30"/>
      <c r="AM30"/>
      <c r="AN30"/>
      <c r="AO30"/>
      <c r="AP30"/>
      <c r="AQ30"/>
      <c r="AR30"/>
      <c r="AS30"/>
      <c r="AT30"/>
      <c r="AU30"/>
      <c r="AV30"/>
      <c r="AW30"/>
      <c r="AX30"/>
    </row>
    <row r="31" spans="1:50" s="3" customFormat="1">
      <c r="A31" s="2" t="s">
        <v>17</v>
      </c>
      <c r="B31" s="2" t="s">
        <v>35</v>
      </c>
      <c r="C31" s="2" t="s">
        <v>35</v>
      </c>
      <c r="D31" s="2" t="s">
        <v>36</v>
      </c>
      <c r="E31" s="20">
        <v>467799</v>
      </c>
      <c r="F31" s="21">
        <v>490268</v>
      </c>
      <c r="G31" s="21">
        <v>504559</v>
      </c>
      <c r="H31" s="22">
        <v>519949</v>
      </c>
      <c r="I31" s="20">
        <v>510000</v>
      </c>
      <c r="J31" s="21">
        <v>524000</v>
      </c>
      <c r="K31" s="21">
        <v>540000</v>
      </c>
      <c r="L31" s="20">
        <v>510000</v>
      </c>
      <c r="M31" s="23">
        <v>540000</v>
      </c>
      <c r="N31" s="23">
        <v>590000</v>
      </c>
      <c r="O31" s="23">
        <v>660000</v>
      </c>
      <c r="P31" s="23">
        <v>680000</v>
      </c>
      <c r="Q31" s="23">
        <v>730000</v>
      </c>
      <c r="R31" s="26">
        <v>780000</v>
      </c>
      <c r="S31" s="23">
        <v>205000</v>
      </c>
      <c r="T31" s="23">
        <v>219000</v>
      </c>
      <c r="U31" s="23">
        <v>234000</v>
      </c>
      <c r="V31" s="25">
        <v>210000</v>
      </c>
      <c r="W31" s="23">
        <v>230000</v>
      </c>
      <c r="X31" s="23">
        <v>270000</v>
      </c>
      <c r="Y31" s="23">
        <v>300000</v>
      </c>
      <c r="Z31" s="23">
        <v>310000</v>
      </c>
      <c r="AA31" s="23">
        <v>330000</v>
      </c>
      <c r="AB31" s="26">
        <v>350000</v>
      </c>
      <c r="AC31" s="158">
        <v>20429.10384404927</v>
      </c>
      <c r="AD31" s="135">
        <v>3264.7368226481776</v>
      </c>
      <c r="AE31" s="18">
        <v>1147.2142286013668</v>
      </c>
      <c r="AF31" s="18">
        <v>2037.3621925050595</v>
      </c>
      <c r="AG31" s="48">
        <v>0</v>
      </c>
      <c r="AH31" s="235" t="s">
        <v>241</v>
      </c>
      <c r="AI31" s="29">
        <v>0.4</v>
      </c>
      <c r="AK31"/>
      <c r="AL31"/>
      <c r="AM31"/>
      <c r="AN31"/>
      <c r="AO31"/>
      <c r="AP31"/>
      <c r="AQ31"/>
      <c r="AR31"/>
      <c r="AS31"/>
      <c r="AT31"/>
      <c r="AU31"/>
      <c r="AV31"/>
      <c r="AW31"/>
      <c r="AX31"/>
    </row>
    <row r="32" spans="1:50" s="124" customFormat="1" ht="30.75" customHeight="1">
      <c r="A32" s="124" t="s">
        <v>445</v>
      </c>
      <c r="C32" s="125"/>
      <c r="D32" s="125"/>
      <c r="E32" s="126">
        <f t="shared" ref="E32:AB32" si="0">E31+E26+E22+E21+E11+E2</f>
        <v>5033682</v>
      </c>
      <c r="F32" s="127">
        <f t="shared" si="0"/>
        <v>5572094</v>
      </c>
      <c r="G32" s="127">
        <f t="shared" si="0"/>
        <v>6060408</v>
      </c>
      <c r="H32" s="144">
        <f t="shared" si="0"/>
        <v>6574140</v>
      </c>
      <c r="I32" s="126">
        <f t="shared" si="0"/>
        <v>5808000</v>
      </c>
      <c r="J32" s="127">
        <f t="shared" si="0"/>
        <v>6322000</v>
      </c>
      <c r="K32" s="127">
        <f t="shared" si="0"/>
        <v>6838000</v>
      </c>
      <c r="L32" s="126">
        <f t="shared" si="0"/>
        <v>5810000</v>
      </c>
      <c r="M32" s="127">
        <f t="shared" si="0"/>
        <v>6860000</v>
      </c>
      <c r="N32" s="127">
        <f t="shared" si="0"/>
        <v>7770000</v>
      </c>
      <c r="O32" s="127">
        <f t="shared" si="0"/>
        <v>8620000</v>
      </c>
      <c r="P32" s="127">
        <f>P31+P26+P22+P21+P11+P2</f>
        <v>9020000</v>
      </c>
      <c r="Q32" s="127">
        <f t="shared" si="0"/>
        <v>9590000</v>
      </c>
      <c r="R32" s="144">
        <f t="shared" si="0"/>
        <v>10130000</v>
      </c>
      <c r="S32" s="126">
        <f>S31+S26+S22+S21+S11+S2</f>
        <v>2936000</v>
      </c>
      <c r="T32" s="127">
        <f>T31+T26+T22+T21+T11+T2</f>
        <v>3186000</v>
      </c>
      <c r="U32" s="144">
        <f>U31+U26+U22+U21+U11+U2</f>
        <v>3465000</v>
      </c>
      <c r="V32" s="126">
        <f t="shared" si="0"/>
        <v>2950000</v>
      </c>
      <c r="W32" s="127">
        <f t="shared" si="0"/>
        <v>3630000</v>
      </c>
      <c r="X32" s="127">
        <f t="shared" si="0"/>
        <v>4040000</v>
      </c>
      <c r="Y32" s="127">
        <f t="shared" si="0"/>
        <v>4330000</v>
      </c>
      <c r="Z32" s="127">
        <f t="shared" si="0"/>
        <v>4390000</v>
      </c>
      <c r="AA32" s="127">
        <f t="shared" si="0"/>
        <v>4590000</v>
      </c>
      <c r="AB32" s="144">
        <f t="shared" si="0"/>
        <v>4840000</v>
      </c>
      <c r="AC32" s="165">
        <f>(AC31+AC26+AC22+AC21+AC11+AC2)</f>
        <v>224995.14481718585</v>
      </c>
      <c r="AD32" s="166">
        <f>(AD31+AD26+AD22+AD21+AD11+AD2)</f>
        <v>45157.132117465444</v>
      </c>
      <c r="AE32" s="166">
        <f>(AE31+AE26+AE22+AE21+AE11+AE2)</f>
        <v>11073.453500912248</v>
      </c>
      <c r="AF32" s="166">
        <f>(AF31+AF26+AF22+AF21+AF11+AF2)</f>
        <v>10556.840129982766</v>
      </c>
      <c r="AG32" s="166">
        <f>(AG31+AG26+AG22+AG21+AG11+AG2)</f>
        <v>16.171096123945684</v>
      </c>
      <c r="AH32" s="238"/>
      <c r="AI32" s="242"/>
      <c r="AJ32"/>
      <c r="AK32"/>
      <c r="AL32"/>
      <c r="AM32"/>
      <c r="AN32"/>
      <c r="AO32"/>
      <c r="AP32"/>
      <c r="AQ32"/>
      <c r="AR32"/>
      <c r="AS32"/>
      <c r="AT32"/>
      <c r="AU32"/>
      <c r="AV32"/>
      <c r="AW32"/>
      <c r="AX32"/>
    </row>
    <row r="33" spans="1:50" s="3" customFormat="1">
      <c r="A33" s="2" t="s">
        <v>57</v>
      </c>
      <c r="B33" s="2" t="s">
        <v>8</v>
      </c>
      <c r="C33" s="2" t="s">
        <v>8</v>
      </c>
      <c r="D33" s="2" t="s">
        <v>49</v>
      </c>
      <c r="E33" s="20">
        <v>74437</v>
      </c>
      <c r="F33" s="21">
        <v>77497</v>
      </c>
      <c r="G33" s="21">
        <v>80963</v>
      </c>
      <c r="H33" s="22">
        <v>82126</v>
      </c>
      <c r="I33" s="20">
        <v>81000</v>
      </c>
      <c r="J33" s="21">
        <v>84000</v>
      </c>
      <c r="K33" s="21">
        <v>85000</v>
      </c>
      <c r="L33" s="20">
        <v>80000</v>
      </c>
      <c r="M33" s="23">
        <v>87000</v>
      </c>
      <c r="N33" s="23">
        <v>93000</v>
      </c>
      <c r="O33" s="23">
        <v>96000</v>
      </c>
      <c r="P33" s="23">
        <v>100000</v>
      </c>
      <c r="Q33" s="23">
        <v>105000</v>
      </c>
      <c r="R33" s="26">
        <v>110000</v>
      </c>
      <c r="S33" s="23">
        <v>29000</v>
      </c>
      <c r="T33" s="23">
        <v>32000</v>
      </c>
      <c r="U33" s="23">
        <v>32000</v>
      </c>
      <c r="V33" s="25">
        <v>29000</v>
      </c>
      <c r="W33" s="23">
        <v>32000</v>
      </c>
      <c r="X33" s="23">
        <v>33000</v>
      </c>
      <c r="Y33" s="23">
        <v>33000</v>
      </c>
      <c r="Z33" s="23">
        <v>36000</v>
      </c>
      <c r="AA33" s="23">
        <v>37000</v>
      </c>
      <c r="AB33" s="26">
        <v>39000</v>
      </c>
      <c r="AC33" s="158">
        <f>SUM(AC34:AC40)</f>
        <v>3859.1118040926999</v>
      </c>
      <c r="AD33" s="135">
        <f>SUM(AD34:AD40)</f>
        <v>2221.3775237052469</v>
      </c>
      <c r="AE33" s="18">
        <v>0</v>
      </c>
      <c r="AF33" s="135">
        <f>SUM(AF34:AF40)</f>
        <v>4487.2059541446797</v>
      </c>
      <c r="AG33" s="48">
        <v>0</v>
      </c>
      <c r="AH33" s="235" t="s">
        <v>248</v>
      </c>
      <c r="AI33" s="29">
        <v>0.4</v>
      </c>
      <c r="AK33"/>
      <c r="AL33"/>
      <c r="AM33"/>
      <c r="AN33"/>
      <c r="AO33"/>
      <c r="AP33"/>
      <c r="AQ33"/>
      <c r="AR33"/>
      <c r="AS33"/>
      <c r="AT33"/>
      <c r="AU33"/>
      <c r="AV33"/>
      <c r="AW33"/>
      <c r="AX33"/>
    </row>
    <row r="34" spans="1:50" s="30" customFormat="1">
      <c r="A34" s="30" t="s">
        <v>60</v>
      </c>
      <c r="B34" s="30" t="s">
        <v>8</v>
      </c>
      <c r="C34" s="50" t="s">
        <v>89</v>
      </c>
      <c r="D34" s="50" t="s">
        <v>90</v>
      </c>
      <c r="E34" s="31">
        <v>9022</v>
      </c>
      <c r="F34" s="32">
        <v>9449</v>
      </c>
      <c r="G34" s="32">
        <v>10253</v>
      </c>
      <c r="H34" s="33">
        <v>10928</v>
      </c>
      <c r="I34" s="31" t="s">
        <v>238</v>
      </c>
      <c r="J34" s="32" t="s">
        <v>238</v>
      </c>
      <c r="K34" s="32" t="s">
        <v>238</v>
      </c>
      <c r="L34" s="34" t="s">
        <v>239</v>
      </c>
      <c r="M34" s="35" t="s">
        <v>238</v>
      </c>
      <c r="N34" s="35" t="s">
        <v>238</v>
      </c>
      <c r="O34" s="35">
        <v>11890</v>
      </c>
      <c r="P34" s="35" t="s">
        <v>238</v>
      </c>
      <c r="Q34" s="35" t="s">
        <v>238</v>
      </c>
      <c r="R34" s="36" t="s">
        <v>238</v>
      </c>
      <c r="S34" s="35" t="s">
        <v>238</v>
      </c>
      <c r="T34" s="35" t="s">
        <v>238</v>
      </c>
      <c r="U34" s="36" t="s">
        <v>238</v>
      </c>
      <c r="V34" s="34" t="s">
        <v>238</v>
      </c>
      <c r="W34" s="35" t="s">
        <v>238</v>
      </c>
      <c r="X34" s="35" t="s">
        <v>238</v>
      </c>
      <c r="Y34" s="35">
        <v>3470</v>
      </c>
      <c r="Z34" s="35" t="s">
        <v>238</v>
      </c>
      <c r="AA34" s="35" t="s">
        <v>238</v>
      </c>
      <c r="AB34" s="159" t="s">
        <v>238</v>
      </c>
      <c r="AC34" s="160">
        <v>552.68887631810003</v>
      </c>
      <c r="AD34" s="161">
        <v>620.40397202608699</v>
      </c>
      <c r="AE34" s="162">
        <v>0</v>
      </c>
      <c r="AF34" s="167">
        <v>225.82746446830001</v>
      </c>
      <c r="AG34" s="40">
        <v>0</v>
      </c>
      <c r="AH34" s="239" t="s">
        <v>261</v>
      </c>
      <c r="AI34" s="216">
        <v>0.42</v>
      </c>
      <c r="AK34"/>
      <c r="AL34"/>
      <c r="AM34"/>
      <c r="AN34"/>
      <c r="AO34"/>
      <c r="AP34"/>
      <c r="AQ34"/>
      <c r="AR34"/>
      <c r="AS34"/>
      <c r="AT34"/>
      <c r="AU34"/>
      <c r="AV34"/>
      <c r="AW34"/>
      <c r="AX34"/>
    </row>
    <row r="35" spans="1:50" s="30" customFormat="1">
      <c r="A35" s="30" t="s">
        <v>60</v>
      </c>
      <c r="B35" s="30" t="s">
        <v>8</v>
      </c>
      <c r="C35" s="50" t="s">
        <v>124</v>
      </c>
      <c r="D35" s="50" t="s">
        <v>125</v>
      </c>
      <c r="E35" s="31">
        <v>16185</v>
      </c>
      <c r="F35" s="32">
        <v>17172</v>
      </c>
      <c r="G35" s="32">
        <v>18210</v>
      </c>
      <c r="H35" s="33">
        <v>18519</v>
      </c>
      <c r="I35" s="31" t="s">
        <v>238</v>
      </c>
      <c r="J35" s="32" t="s">
        <v>238</v>
      </c>
      <c r="K35" s="32" t="s">
        <v>238</v>
      </c>
      <c r="L35" s="34" t="s">
        <v>239</v>
      </c>
      <c r="M35" s="35" t="s">
        <v>238</v>
      </c>
      <c r="N35" s="40" t="s">
        <v>238</v>
      </c>
      <c r="O35" s="35">
        <v>23430</v>
      </c>
      <c r="P35" s="35" t="s">
        <v>238</v>
      </c>
      <c r="Q35" s="35" t="s">
        <v>238</v>
      </c>
      <c r="R35" s="36" t="s">
        <v>238</v>
      </c>
      <c r="S35" s="35" t="s">
        <v>238</v>
      </c>
      <c r="T35" s="35" t="s">
        <v>238</v>
      </c>
      <c r="U35" s="36" t="s">
        <v>238</v>
      </c>
      <c r="V35" s="34" t="s">
        <v>238</v>
      </c>
      <c r="W35" s="35" t="s">
        <v>238</v>
      </c>
      <c r="X35" s="35" t="s">
        <v>238</v>
      </c>
      <c r="Y35" s="35">
        <v>11080</v>
      </c>
      <c r="Z35" s="35" t="s">
        <v>238</v>
      </c>
      <c r="AA35" s="35" t="s">
        <v>238</v>
      </c>
      <c r="AB35" s="159" t="s">
        <v>238</v>
      </c>
      <c r="AC35" s="160">
        <v>1480.08445766</v>
      </c>
      <c r="AD35" s="168">
        <v>758.94442514599996</v>
      </c>
      <c r="AE35" s="162">
        <v>0</v>
      </c>
      <c r="AF35" s="162">
        <v>0</v>
      </c>
      <c r="AG35" s="40">
        <v>0</v>
      </c>
      <c r="AH35" s="239" t="s">
        <v>262</v>
      </c>
      <c r="AI35" s="216">
        <v>0.39</v>
      </c>
      <c r="AK35"/>
      <c r="AL35"/>
      <c r="AM35"/>
      <c r="AN35"/>
      <c r="AO35"/>
      <c r="AP35"/>
      <c r="AQ35"/>
      <c r="AR35"/>
      <c r="AS35"/>
      <c r="AT35"/>
      <c r="AU35"/>
      <c r="AV35"/>
      <c r="AW35"/>
      <c r="AX35"/>
    </row>
    <row r="36" spans="1:50" s="30" customFormat="1">
      <c r="A36" s="30" t="s">
        <v>60</v>
      </c>
      <c r="B36" s="30" t="s">
        <v>8</v>
      </c>
      <c r="C36" s="50" t="s">
        <v>190</v>
      </c>
      <c r="D36" s="50" t="s">
        <v>191</v>
      </c>
      <c r="E36" s="31">
        <v>15446</v>
      </c>
      <c r="F36" s="32">
        <v>15605</v>
      </c>
      <c r="G36" s="32">
        <v>16390</v>
      </c>
      <c r="H36" s="33">
        <v>16214</v>
      </c>
      <c r="I36" s="31" t="s">
        <v>238</v>
      </c>
      <c r="J36" s="32" t="s">
        <v>238</v>
      </c>
      <c r="K36" s="32" t="s">
        <v>238</v>
      </c>
      <c r="L36" s="34" t="s">
        <v>239</v>
      </c>
      <c r="M36" s="35" t="s">
        <v>238</v>
      </c>
      <c r="N36" s="40" t="s">
        <v>238</v>
      </c>
      <c r="O36" s="35">
        <v>20520</v>
      </c>
      <c r="P36" s="35" t="s">
        <v>238</v>
      </c>
      <c r="Q36" s="35" t="s">
        <v>238</v>
      </c>
      <c r="R36" s="36" t="s">
        <v>238</v>
      </c>
      <c r="S36" s="35" t="s">
        <v>238</v>
      </c>
      <c r="T36" s="35" t="s">
        <v>238</v>
      </c>
      <c r="U36" s="36" t="s">
        <v>238</v>
      </c>
      <c r="V36" s="34" t="s">
        <v>238</v>
      </c>
      <c r="W36" s="35" t="s">
        <v>238</v>
      </c>
      <c r="X36" s="35" t="s">
        <v>238</v>
      </c>
      <c r="Y36" s="35">
        <v>8770</v>
      </c>
      <c r="Z36" s="35" t="s">
        <v>238</v>
      </c>
      <c r="AA36" s="35" t="s">
        <v>238</v>
      </c>
      <c r="AB36" s="159" t="s">
        <v>238</v>
      </c>
      <c r="AC36" s="160">
        <v>1106.9514706700002</v>
      </c>
      <c r="AD36" s="161">
        <v>200.98862666443</v>
      </c>
      <c r="AE36" s="162">
        <v>0</v>
      </c>
      <c r="AF36" s="162">
        <v>1720.5857852161</v>
      </c>
      <c r="AG36" s="40">
        <v>0</v>
      </c>
      <c r="AH36" s="239" t="s">
        <v>262</v>
      </c>
      <c r="AI36" s="216">
        <v>0.5</v>
      </c>
      <c r="AK36"/>
      <c r="AL36"/>
      <c r="AM36"/>
      <c r="AN36"/>
      <c r="AO36"/>
      <c r="AP36"/>
      <c r="AQ36"/>
      <c r="AR36"/>
      <c r="AS36"/>
      <c r="AT36"/>
      <c r="AU36"/>
      <c r="AV36"/>
      <c r="AW36"/>
      <c r="AX36"/>
    </row>
    <row r="37" spans="1:50" s="30" customFormat="1" ht="12">
      <c r="A37" s="30" t="s">
        <v>60</v>
      </c>
      <c r="B37" s="30" t="s">
        <v>8</v>
      </c>
      <c r="C37" s="50" t="s">
        <v>114</v>
      </c>
      <c r="D37" s="50" t="s">
        <v>115</v>
      </c>
      <c r="E37" s="31">
        <v>12437</v>
      </c>
      <c r="F37" s="32">
        <v>12569</v>
      </c>
      <c r="G37" s="32">
        <v>12247</v>
      </c>
      <c r="H37" s="33">
        <v>12604</v>
      </c>
      <c r="I37" s="31" t="s">
        <v>238</v>
      </c>
      <c r="J37" s="32" t="s">
        <v>238</v>
      </c>
      <c r="K37" s="32" t="s">
        <v>238</v>
      </c>
      <c r="L37" s="34" t="s">
        <v>239</v>
      </c>
      <c r="M37" s="35" t="s">
        <v>238</v>
      </c>
      <c r="N37" s="35" t="s">
        <v>238</v>
      </c>
      <c r="O37" s="35">
        <v>13890</v>
      </c>
      <c r="P37" s="35" t="s">
        <v>238</v>
      </c>
      <c r="Q37" s="35" t="s">
        <v>238</v>
      </c>
      <c r="R37" s="36" t="s">
        <v>238</v>
      </c>
      <c r="S37" s="35" t="s">
        <v>238</v>
      </c>
      <c r="T37" s="35" t="s">
        <v>238</v>
      </c>
      <c r="U37" s="36" t="s">
        <v>238</v>
      </c>
      <c r="V37" s="34" t="s">
        <v>238</v>
      </c>
      <c r="W37" s="35" t="s">
        <v>238</v>
      </c>
      <c r="X37" s="35" t="s">
        <v>238</v>
      </c>
      <c r="Y37" s="35">
        <v>3500</v>
      </c>
      <c r="Z37" s="35" t="s">
        <v>238</v>
      </c>
      <c r="AA37" s="35" t="s">
        <v>238</v>
      </c>
      <c r="AB37" s="159" t="s">
        <v>238</v>
      </c>
      <c r="AC37" s="160">
        <v>498.22995956459999</v>
      </c>
      <c r="AD37" s="161">
        <v>363.62391385053951</v>
      </c>
      <c r="AE37" s="162">
        <v>0</v>
      </c>
      <c r="AF37" s="162">
        <v>275.42478834000002</v>
      </c>
      <c r="AG37" s="40">
        <v>0</v>
      </c>
      <c r="AH37" s="239" t="s">
        <v>261</v>
      </c>
      <c r="AI37" s="216">
        <v>0.31</v>
      </c>
    </row>
    <row r="38" spans="1:50" s="30" customFormat="1" ht="12">
      <c r="A38" s="30" t="s">
        <v>60</v>
      </c>
      <c r="B38" s="30" t="s">
        <v>8</v>
      </c>
      <c r="C38" s="50" t="s">
        <v>7</v>
      </c>
      <c r="D38" s="50" t="s">
        <v>221</v>
      </c>
      <c r="E38" s="31">
        <v>5528</v>
      </c>
      <c r="F38" s="32">
        <v>5846</v>
      </c>
      <c r="G38" s="32">
        <v>6435</v>
      </c>
      <c r="H38" s="33">
        <v>6617</v>
      </c>
      <c r="I38" s="31" t="s">
        <v>238</v>
      </c>
      <c r="J38" s="32" t="s">
        <v>238</v>
      </c>
      <c r="K38" s="32" t="s">
        <v>238</v>
      </c>
      <c r="L38" s="34" t="s">
        <v>239</v>
      </c>
      <c r="M38" s="35" t="s">
        <v>238</v>
      </c>
      <c r="N38" s="40" t="s">
        <v>238</v>
      </c>
      <c r="O38" s="35">
        <v>7200</v>
      </c>
      <c r="P38" s="35" t="s">
        <v>238</v>
      </c>
      <c r="Q38" s="35" t="s">
        <v>238</v>
      </c>
      <c r="R38" s="36" t="s">
        <v>238</v>
      </c>
      <c r="S38" s="35" t="s">
        <v>238</v>
      </c>
      <c r="T38" s="35" t="s">
        <v>238</v>
      </c>
      <c r="U38" s="36" t="s">
        <v>238</v>
      </c>
      <c r="V38" s="34" t="s">
        <v>238</v>
      </c>
      <c r="W38" s="35" t="s">
        <v>238</v>
      </c>
      <c r="X38" s="35" t="s">
        <v>238</v>
      </c>
      <c r="Y38" s="35">
        <v>1620</v>
      </c>
      <c r="Z38" s="35" t="s">
        <v>238</v>
      </c>
      <c r="AA38" s="35" t="s">
        <v>238</v>
      </c>
      <c r="AB38" s="159" t="s">
        <v>238</v>
      </c>
      <c r="AC38" s="160">
        <v>0</v>
      </c>
      <c r="AD38" s="161">
        <v>0</v>
      </c>
      <c r="AE38" s="162">
        <v>0</v>
      </c>
      <c r="AF38" s="162">
        <v>726.72025781295986</v>
      </c>
      <c r="AG38" s="40">
        <v>0</v>
      </c>
      <c r="AH38" s="239" t="s">
        <v>258</v>
      </c>
      <c r="AI38" s="216" t="s">
        <v>258</v>
      </c>
    </row>
    <row r="39" spans="1:50" s="30" customFormat="1" ht="12">
      <c r="A39" s="30" t="s">
        <v>60</v>
      </c>
      <c r="B39" s="30" t="s">
        <v>8</v>
      </c>
      <c r="C39" s="50" t="s">
        <v>179</v>
      </c>
      <c r="D39" s="50" t="s">
        <v>180</v>
      </c>
      <c r="E39" s="31">
        <v>5474</v>
      </c>
      <c r="F39" s="32">
        <v>5713</v>
      </c>
      <c r="G39" s="32">
        <v>5950</v>
      </c>
      <c r="H39" s="33">
        <v>6073</v>
      </c>
      <c r="I39" s="31" t="s">
        <v>238</v>
      </c>
      <c r="J39" s="32" t="s">
        <v>238</v>
      </c>
      <c r="K39" s="32" t="s">
        <v>238</v>
      </c>
      <c r="L39" s="34" t="s">
        <v>239</v>
      </c>
      <c r="M39" s="35" t="s">
        <v>238</v>
      </c>
      <c r="N39" s="40" t="s">
        <v>238</v>
      </c>
      <c r="O39" s="35">
        <v>6990</v>
      </c>
      <c r="P39" s="35" t="s">
        <v>238</v>
      </c>
      <c r="Q39" s="35" t="s">
        <v>238</v>
      </c>
      <c r="R39" s="36" t="s">
        <v>238</v>
      </c>
      <c r="S39" s="35" t="s">
        <v>238</v>
      </c>
      <c r="T39" s="35" t="s">
        <v>238</v>
      </c>
      <c r="U39" s="36" t="s">
        <v>238</v>
      </c>
      <c r="V39" s="34" t="s">
        <v>238</v>
      </c>
      <c r="W39" s="35" t="s">
        <v>238</v>
      </c>
      <c r="X39" s="35" t="s">
        <v>238</v>
      </c>
      <c r="Y39" s="35">
        <v>2220</v>
      </c>
      <c r="Z39" s="35" t="s">
        <v>238</v>
      </c>
      <c r="AA39" s="35" t="s">
        <v>238</v>
      </c>
      <c r="AB39" s="159" t="s">
        <v>238</v>
      </c>
      <c r="AC39" s="160">
        <v>221.15703988000001</v>
      </c>
      <c r="AD39" s="161">
        <v>277.41658601819</v>
      </c>
      <c r="AE39" s="162">
        <v>0</v>
      </c>
      <c r="AF39" s="162">
        <v>98.705436016319993</v>
      </c>
      <c r="AG39" s="40">
        <v>0</v>
      </c>
      <c r="AH39" s="239" t="s">
        <v>261</v>
      </c>
      <c r="AI39" s="216">
        <v>0.31</v>
      </c>
    </row>
    <row r="40" spans="1:50" s="30" customFormat="1" ht="12">
      <c r="A40" s="30" t="s">
        <v>60</v>
      </c>
      <c r="B40" s="30" t="s">
        <v>8</v>
      </c>
      <c r="C40" s="50" t="s">
        <v>35</v>
      </c>
      <c r="D40" s="50" t="s">
        <v>83</v>
      </c>
      <c r="E40" s="31">
        <v>9982</v>
      </c>
      <c r="F40" s="32">
        <v>10785</v>
      </c>
      <c r="G40" s="32">
        <v>10972</v>
      </c>
      <c r="H40" s="33">
        <v>10702</v>
      </c>
      <c r="I40" s="31" t="s">
        <v>238</v>
      </c>
      <c r="J40" s="32" t="s">
        <v>238</v>
      </c>
      <c r="K40" s="32" t="s">
        <v>238</v>
      </c>
      <c r="L40" s="34" t="s">
        <v>239</v>
      </c>
      <c r="M40" s="35" t="s">
        <v>238</v>
      </c>
      <c r="N40" s="35" t="s">
        <v>238</v>
      </c>
      <c r="O40" s="35">
        <v>12080</v>
      </c>
      <c r="P40" s="35" t="s">
        <v>238</v>
      </c>
      <c r="Q40" s="35" t="s">
        <v>238</v>
      </c>
      <c r="R40" s="36" t="s">
        <v>238</v>
      </c>
      <c r="S40" s="35" t="s">
        <v>238</v>
      </c>
      <c r="T40" s="35" t="s">
        <v>238</v>
      </c>
      <c r="U40" s="36" t="s">
        <v>238</v>
      </c>
      <c r="V40" s="34" t="s">
        <v>238</v>
      </c>
      <c r="W40" s="35" t="s">
        <v>238</v>
      </c>
      <c r="X40" s="35" t="s">
        <v>238</v>
      </c>
      <c r="Y40" s="35">
        <v>2350</v>
      </c>
      <c r="Z40" s="35" t="s">
        <v>238</v>
      </c>
      <c r="AA40" s="35" t="s">
        <v>238</v>
      </c>
      <c r="AB40" s="159" t="s">
        <v>238</v>
      </c>
      <c r="AC40" s="160">
        <v>0</v>
      </c>
      <c r="AD40" s="161">
        <v>0</v>
      </c>
      <c r="AE40" s="162">
        <v>0</v>
      </c>
      <c r="AF40" s="162">
        <v>1439.9422222909998</v>
      </c>
      <c r="AG40" s="40">
        <v>0</v>
      </c>
      <c r="AH40" s="239" t="s">
        <v>258</v>
      </c>
      <c r="AI40" s="216" t="s">
        <v>258</v>
      </c>
    </row>
    <row r="41" spans="1:50" s="152" customFormat="1" ht="30">
      <c r="A41" s="145" t="s">
        <v>57</v>
      </c>
      <c r="B41" s="145" t="s">
        <v>12</v>
      </c>
      <c r="C41" s="145" t="s">
        <v>12</v>
      </c>
      <c r="D41" s="145" t="s">
        <v>51</v>
      </c>
      <c r="E41" s="146">
        <v>53706</v>
      </c>
      <c r="F41" s="147">
        <v>54410</v>
      </c>
      <c r="G41" s="147">
        <v>55732</v>
      </c>
      <c r="H41" s="148">
        <v>54273</v>
      </c>
      <c r="I41" s="146">
        <v>56000</v>
      </c>
      <c r="J41" s="147">
        <v>59000</v>
      </c>
      <c r="K41" s="147">
        <v>57000</v>
      </c>
      <c r="L41" s="149">
        <v>56000</v>
      </c>
      <c r="M41" s="150">
        <v>58000</v>
      </c>
      <c r="N41" s="150" t="s">
        <v>238</v>
      </c>
      <c r="O41" s="150">
        <v>61000</v>
      </c>
      <c r="P41" s="150">
        <v>70000</v>
      </c>
      <c r="Q41" s="150">
        <v>73000</v>
      </c>
      <c r="R41" s="151">
        <v>76000</v>
      </c>
      <c r="S41" s="150">
        <v>14000</v>
      </c>
      <c r="T41" s="150">
        <v>15000</v>
      </c>
      <c r="U41" s="150">
        <v>15000</v>
      </c>
      <c r="V41" s="149">
        <v>16000</v>
      </c>
      <c r="W41" s="150">
        <v>17000</v>
      </c>
      <c r="X41" s="150" t="s">
        <v>238</v>
      </c>
      <c r="Y41" s="150">
        <v>18000</v>
      </c>
      <c r="Z41" s="150">
        <v>20000</v>
      </c>
      <c r="AA41" s="150">
        <v>21000</v>
      </c>
      <c r="AB41" s="151">
        <v>24000</v>
      </c>
      <c r="AC41" s="169">
        <f>SUM(AC42:AC49)</f>
        <v>893.63056761899998</v>
      </c>
      <c r="AD41" s="164">
        <f>SUM(AD42:AD49)</f>
        <v>1548.2313435489059</v>
      </c>
      <c r="AE41" s="164">
        <f>SUM(AE42:AE49)</f>
        <v>324.92000415407529</v>
      </c>
      <c r="AF41" s="147">
        <f>SUM(AF42:AF49)</f>
        <v>4702.0196790225054</v>
      </c>
      <c r="AG41" s="164">
        <f>SUM(AG42:AG49)</f>
        <v>52.081779928967386</v>
      </c>
      <c r="AH41" s="238" t="s">
        <v>257</v>
      </c>
      <c r="AI41" s="242">
        <v>0.4</v>
      </c>
    </row>
    <row r="42" spans="1:50" s="30" customFormat="1" ht="12">
      <c r="A42" s="30" t="s">
        <v>60</v>
      </c>
      <c r="B42" s="30" t="s">
        <v>12</v>
      </c>
      <c r="C42" s="50" t="s">
        <v>11</v>
      </c>
      <c r="D42" s="50" t="s">
        <v>170</v>
      </c>
      <c r="E42" s="31">
        <v>4080</v>
      </c>
      <c r="F42" s="32">
        <v>3985</v>
      </c>
      <c r="G42" s="32">
        <v>4247</v>
      </c>
      <c r="H42" s="33">
        <v>4041</v>
      </c>
      <c r="I42" s="31" t="s">
        <v>238</v>
      </c>
      <c r="J42" s="32" t="s">
        <v>238</v>
      </c>
      <c r="K42" s="32" t="s">
        <v>238</v>
      </c>
      <c r="L42" s="34" t="s">
        <v>239</v>
      </c>
      <c r="M42" s="35" t="s">
        <v>238</v>
      </c>
      <c r="N42" s="40" t="s">
        <v>238</v>
      </c>
      <c r="O42" s="35">
        <v>4545.1499999999996</v>
      </c>
      <c r="P42" s="35" t="s">
        <v>238</v>
      </c>
      <c r="Q42" s="35" t="s">
        <v>238</v>
      </c>
      <c r="R42" s="36" t="s">
        <v>238</v>
      </c>
      <c r="S42" s="35" t="s">
        <v>238</v>
      </c>
      <c r="T42" s="35" t="s">
        <v>238</v>
      </c>
      <c r="U42" s="36" t="s">
        <v>238</v>
      </c>
      <c r="V42" s="34" t="s">
        <v>238</v>
      </c>
      <c r="W42" s="35" t="s">
        <v>238</v>
      </c>
      <c r="X42" s="35" t="s">
        <v>238</v>
      </c>
      <c r="Y42" s="35" t="s">
        <v>269</v>
      </c>
      <c r="Z42" s="35" t="s">
        <v>238</v>
      </c>
      <c r="AA42" s="35" t="s">
        <v>238</v>
      </c>
      <c r="AB42" s="159" t="s">
        <v>238</v>
      </c>
      <c r="AC42" s="160">
        <v>332.87856062599997</v>
      </c>
      <c r="AD42" s="161">
        <v>1004.59815633879</v>
      </c>
      <c r="AE42" s="162">
        <v>0</v>
      </c>
      <c r="AF42" s="162">
        <v>138.337862664</v>
      </c>
      <c r="AG42" s="40">
        <v>0</v>
      </c>
      <c r="AH42" s="240" t="s">
        <v>263</v>
      </c>
      <c r="AI42" s="216">
        <v>0.4</v>
      </c>
    </row>
    <row r="43" spans="1:50" s="30" customFormat="1" ht="12">
      <c r="A43" s="30" t="s">
        <v>60</v>
      </c>
      <c r="B43" s="30" t="s">
        <v>12</v>
      </c>
      <c r="C43" s="50" t="s">
        <v>202</v>
      </c>
      <c r="D43" s="50" t="s">
        <v>203</v>
      </c>
      <c r="E43" s="31">
        <v>8252</v>
      </c>
      <c r="F43" s="32">
        <v>8453</v>
      </c>
      <c r="G43" s="32">
        <v>8828</v>
      </c>
      <c r="H43" s="33">
        <v>8601</v>
      </c>
      <c r="I43" s="31" t="s">
        <v>238</v>
      </c>
      <c r="J43" s="32" t="s">
        <v>238</v>
      </c>
      <c r="K43" s="32" t="s">
        <v>238</v>
      </c>
      <c r="L43" s="34" t="s">
        <v>239</v>
      </c>
      <c r="M43" s="35" t="s">
        <v>238</v>
      </c>
      <c r="N43" s="40" t="s">
        <v>238</v>
      </c>
      <c r="O43" s="35">
        <v>9546.94</v>
      </c>
      <c r="P43" s="35" t="s">
        <v>238</v>
      </c>
      <c r="Q43" s="35" t="s">
        <v>238</v>
      </c>
      <c r="R43" s="36" t="s">
        <v>238</v>
      </c>
      <c r="S43" s="35" t="s">
        <v>238</v>
      </c>
      <c r="T43" s="35" t="s">
        <v>238</v>
      </c>
      <c r="U43" s="36" t="s">
        <v>238</v>
      </c>
      <c r="V43" s="34" t="s">
        <v>238</v>
      </c>
      <c r="W43" s="35" t="s">
        <v>238</v>
      </c>
      <c r="X43" s="35" t="s">
        <v>238</v>
      </c>
      <c r="Y43" s="35" t="s">
        <v>269</v>
      </c>
      <c r="Z43" s="35" t="s">
        <v>238</v>
      </c>
      <c r="AA43" s="35" t="s">
        <v>238</v>
      </c>
      <c r="AB43" s="159" t="s">
        <v>238</v>
      </c>
      <c r="AC43" s="160">
        <v>164.073839101</v>
      </c>
      <c r="AD43" s="161">
        <v>104.64600020103779</v>
      </c>
      <c r="AE43" s="162">
        <v>192.94267266466531</v>
      </c>
      <c r="AF43" s="162">
        <v>333.90489231163582</v>
      </c>
      <c r="AG43" s="40">
        <v>52.081779928967386</v>
      </c>
      <c r="AH43" s="240" t="s">
        <v>263</v>
      </c>
      <c r="AI43" s="216">
        <v>0.4</v>
      </c>
    </row>
    <row r="44" spans="1:50" s="30" customFormat="1" ht="12">
      <c r="A44" s="30" t="s">
        <v>60</v>
      </c>
      <c r="B44" s="30" t="s">
        <v>12</v>
      </c>
      <c r="C44" s="50" t="s">
        <v>162</v>
      </c>
      <c r="D44" s="50" t="s">
        <v>163</v>
      </c>
      <c r="E44" s="31">
        <v>6684</v>
      </c>
      <c r="F44" s="32">
        <v>6652</v>
      </c>
      <c r="G44" s="32">
        <v>6954</v>
      </c>
      <c r="H44" s="33">
        <v>6805</v>
      </c>
      <c r="I44" s="31" t="s">
        <v>238</v>
      </c>
      <c r="J44" s="32" t="s">
        <v>238</v>
      </c>
      <c r="K44" s="32" t="s">
        <v>238</v>
      </c>
      <c r="L44" s="34" t="s">
        <v>239</v>
      </c>
      <c r="M44" s="35" t="s">
        <v>238</v>
      </c>
      <c r="N44" s="40" t="s">
        <v>238</v>
      </c>
      <c r="O44" s="35">
        <v>7396.67</v>
      </c>
      <c r="P44" s="35" t="s">
        <v>238</v>
      </c>
      <c r="Q44" s="35" t="s">
        <v>238</v>
      </c>
      <c r="R44" s="36" t="s">
        <v>238</v>
      </c>
      <c r="S44" s="35" t="s">
        <v>238</v>
      </c>
      <c r="T44" s="35" t="s">
        <v>238</v>
      </c>
      <c r="U44" s="36" t="s">
        <v>238</v>
      </c>
      <c r="V44" s="34" t="s">
        <v>238</v>
      </c>
      <c r="W44" s="35" t="s">
        <v>238</v>
      </c>
      <c r="X44" s="35" t="s">
        <v>238</v>
      </c>
      <c r="Y44" s="35" t="s">
        <v>269</v>
      </c>
      <c r="Z44" s="35" t="s">
        <v>238</v>
      </c>
      <c r="AA44" s="35" t="s">
        <v>238</v>
      </c>
      <c r="AB44" s="159" t="s">
        <v>238</v>
      </c>
      <c r="AC44" s="160">
        <v>0</v>
      </c>
      <c r="AD44" s="161">
        <v>0</v>
      </c>
      <c r="AE44" s="162">
        <v>0</v>
      </c>
      <c r="AF44" s="162">
        <v>636.71896212317006</v>
      </c>
      <c r="AG44" s="40">
        <v>0</v>
      </c>
      <c r="AH44" s="240" t="s">
        <v>263</v>
      </c>
      <c r="AI44" s="216" t="s">
        <v>258</v>
      </c>
    </row>
    <row r="45" spans="1:50" s="30" customFormat="1" ht="12">
      <c r="A45" s="30" t="s">
        <v>60</v>
      </c>
      <c r="B45" s="30" t="s">
        <v>12</v>
      </c>
      <c r="C45" s="50" t="s">
        <v>213</v>
      </c>
      <c r="D45" s="50" t="s">
        <v>214</v>
      </c>
      <c r="E45" s="31">
        <v>4400</v>
      </c>
      <c r="F45" s="32">
        <v>4372</v>
      </c>
      <c r="G45" s="32">
        <v>5284</v>
      </c>
      <c r="H45" s="33">
        <v>5105</v>
      </c>
      <c r="I45" s="31" t="s">
        <v>238</v>
      </c>
      <c r="J45" s="32" t="s">
        <v>238</v>
      </c>
      <c r="K45" s="32" t="s">
        <v>238</v>
      </c>
      <c r="L45" s="34" t="s">
        <v>239</v>
      </c>
      <c r="M45" s="35" t="s">
        <v>238</v>
      </c>
      <c r="N45" s="40" t="s">
        <v>238</v>
      </c>
      <c r="O45" s="35">
        <v>4918.97</v>
      </c>
      <c r="P45" s="35" t="s">
        <v>238</v>
      </c>
      <c r="Q45" s="35" t="s">
        <v>238</v>
      </c>
      <c r="R45" s="36" t="s">
        <v>238</v>
      </c>
      <c r="S45" s="35" t="s">
        <v>238</v>
      </c>
      <c r="T45" s="35" t="s">
        <v>238</v>
      </c>
      <c r="U45" s="36" t="s">
        <v>238</v>
      </c>
      <c r="V45" s="34" t="s">
        <v>238</v>
      </c>
      <c r="W45" s="35" t="s">
        <v>238</v>
      </c>
      <c r="X45" s="35" t="s">
        <v>238</v>
      </c>
      <c r="Y45" s="35" t="s">
        <v>269</v>
      </c>
      <c r="Z45" s="35" t="s">
        <v>238</v>
      </c>
      <c r="AA45" s="35" t="s">
        <v>238</v>
      </c>
      <c r="AB45" s="159" t="s">
        <v>238</v>
      </c>
      <c r="AC45" s="160">
        <v>0</v>
      </c>
      <c r="AD45" s="161">
        <v>0</v>
      </c>
      <c r="AE45" s="162">
        <v>0</v>
      </c>
      <c r="AF45" s="162">
        <v>645.85545565339999</v>
      </c>
      <c r="AG45" s="40">
        <v>0</v>
      </c>
      <c r="AH45" s="240" t="s">
        <v>263</v>
      </c>
      <c r="AI45" s="216" t="s">
        <v>258</v>
      </c>
    </row>
    <row r="46" spans="1:50" s="30" customFormat="1" ht="12">
      <c r="A46" s="30" t="s">
        <v>60</v>
      </c>
      <c r="B46" s="30" t="s">
        <v>12</v>
      </c>
      <c r="C46" s="50" t="s">
        <v>101</v>
      </c>
      <c r="D46" s="50" t="s">
        <v>102</v>
      </c>
      <c r="E46" s="31">
        <v>4327</v>
      </c>
      <c r="F46" s="32">
        <v>4479</v>
      </c>
      <c r="G46" s="32">
        <v>4637</v>
      </c>
      <c r="H46" s="33">
        <v>4523</v>
      </c>
      <c r="I46" s="31" t="s">
        <v>238</v>
      </c>
      <c r="J46" s="32" t="s">
        <v>238</v>
      </c>
      <c r="K46" s="32" t="s">
        <v>238</v>
      </c>
      <c r="L46" s="34" t="s">
        <v>239</v>
      </c>
      <c r="M46" s="35" t="s">
        <v>238</v>
      </c>
      <c r="N46" s="35" t="s">
        <v>238</v>
      </c>
      <c r="O46" s="35">
        <v>5085.28</v>
      </c>
      <c r="P46" s="35" t="s">
        <v>238</v>
      </c>
      <c r="Q46" s="35" t="s">
        <v>238</v>
      </c>
      <c r="R46" s="36" t="s">
        <v>238</v>
      </c>
      <c r="S46" s="35" t="s">
        <v>238</v>
      </c>
      <c r="T46" s="35" t="s">
        <v>238</v>
      </c>
      <c r="U46" s="36" t="s">
        <v>238</v>
      </c>
      <c r="V46" s="34" t="s">
        <v>238</v>
      </c>
      <c r="W46" s="35" t="s">
        <v>238</v>
      </c>
      <c r="X46" s="35" t="s">
        <v>238</v>
      </c>
      <c r="Y46" s="35" t="s">
        <v>269</v>
      </c>
      <c r="Z46" s="35" t="s">
        <v>238</v>
      </c>
      <c r="AA46" s="35" t="s">
        <v>238</v>
      </c>
      <c r="AB46" s="159" t="s">
        <v>238</v>
      </c>
      <c r="AC46" s="160">
        <v>129.01339732299999</v>
      </c>
      <c r="AD46" s="161">
        <v>58.127216644174993</v>
      </c>
      <c r="AE46" s="162">
        <v>131.97733148941001</v>
      </c>
      <c r="AF46" s="162">
        <v>140.32735065759999</v>
      </c>
      <c r="AG46" s="40">
        <v>0</v>
      </c>
      <c r="AH46" s="240" t="s">
        <v>263</v>
      </c>
      <c r="AI46" s="216">
        <v>0.4</v>
      </c>
    </row>
    <row r="47" spans="1:50" s="30" customFormat="1" ht="12">
      <c r="A47" s="30" t="s">
        <v>60</v>
      </c>
      <c r="B47" s="30" t="s">
        <v>12</v>
      </c>
      <c r="C47" s="50" t="s">
        <v>87</v>
      </c>
      <c r="D47" s="50" t="s">
        <v>88</v>
      </c>
      <c r="E47" s="31">
        <v>2104</v>
      </c>
      <c r="F47" s="32">
        <v>2144</v>
      </c>
      <c r="G47" s="32">
        <v>2342</v>
      </c>
      <c r="H47" s="33">
        <v>2289</v>
      </c>
      <c r="I47" s="31" t="s">
        <v>238</v>
      </c>
      <c r="J47" s="32" t="s">
        <v>238</v>
      </c>
      <c r="K47" s="32" t="s">
        <v>238</v>
      </c>
      <c r="L47" s="34" t="s">
        <v>239</v>
      </c>
      <c r="M47" s="35" t="s">
        <v>238</v>
      </c>
      <c r="N47" s="35" t="s">
        <v>238</v>
      </c>
      <c r="O47" s="35">
        <v>2348.29</v>
      </c>
      <c r="P47" s="35" t="s">
        <v>238</v>
      </c>
      <c r="Q47" s="35" t="s">
        <v>238</v>
      </c>
      <c r="R47" s="36" t="s">
        <v>238</v>
      </c>
      <c r="S47" s="35" t="s">
        <v>238</v>
      </c>
      <c r="T47" s="35" t="s">
        <v>238</v>
      </c>
      <c r="U47" s="36" t="s">
        <v>238</v>
      </c>
      <c r="V47" s="34" t="s">
        <v>238</v>
      </c>
      <c r="W47" s="35" t="s">
        <v>238</v>
      </c>
      <c r="X47" s="35" t="s">
        <v>238</v>
      </c>
      <c r="Y47" s="35" t="s">
        <v>269</v>
      </c>
      <c r="Z47" s="35" t="s">
        <v>238</v>
      </c>
      <c r="AA47" s="35" t="s">
        <v>238</v>
      </c>
      <c r="AB47" s="159" t="s">
        <v>238</v>
      </c>
      <c r="AC47" s="160">
        <v>0</v>
      </c>
      <c r="AD47" s="161">
        <v>0</v>
      </c>
      <c r="AE47" s="162">
        <v>0</v>
      </c>
      <c r="AF47" s="162">
        <v>1103.7777490865999</v>
      </c>
      <c r="AG47" s="40">
        <v>0</v>
      </c>
      <c r="AH47" s="240" t="s">
        <v>263</v>
      </c>
      <c r="AI47" s="216" t="s">
        <v>258</v>
      </c>
    </row>
    <row r="48" spans="1:50" s="30" customFormat="1" ht="12">
      <c r="A48" s="30" t="s">
        <v>60</v>
      </c>
      <c r="B48" s="30" t="s">
        <v>12</v>
      </c>
      <c r="C48" s="50" t="s">
        <v>219</v>
      </c>
      <c r="D48" s="50" t="s">
        <v>220</v>
      </c>
      <c r="E48" s="31">
        <v>6584</v>
      </c>
      <c r="F48" s="32">
        <v>6669</v>
      </c>
      <c r="G48" s="32">
        <v>6812</v>
      </c>
      <c r="H48" s="33">
        <v>6660</v>
      </c>
      <c r="I48" s="31" t="s">
        <v>238</v>
      </c>
      <c r="J48" s="32" t="s">
        <v>238</v>
      </c>
      <c r="K48" s="32" t="s">
        <v>238</v>
      </c>
      <c r="L48" s="34" t="s">
        <v>239</v>
      </c>
      <c r="M48" s="35" t="s">
        <v>238</v>
      </c>
      <c r="N48" s="40" t="s">
        <v>238</v>
      </c>
      <c r="O48" s="35">
        <v>7407.08</v>
      </c>
      <c r="P48" s="35" t="s">
        <v>238</v>
      </c>
      <c r="Q48" s="35" t="s">
        <v>238</v>
      </c>
      <c r="R48" s="36" t="s">
        <v>238</v>
      </c>
      <c r="S48" s="35" t="s">
        <v>238</v>
      </c>
      <c r="T48" s="35" t="s">
        <v>238</v>
      </c>
      <c r="U48" s="36" t="s">
        <v>238</v>
      </c>
      <c r="V48" s="34" t="s">
        <v>238</v>
      </c>
      <c r="W48" s="35" t="s">
        <v>238</v>
      </c>
      <c r="X48" s="35" t="s">
        <v>238</v>
      </c>
      <c r="Y48" s="35" t="s">
        <v>269</v>
      </c>
      <c r="Z48" s="35" t="s">
        <v>238</v>
      </c>
      <c r="AA48" s="35" t="s">
        <v>238</v>
      </c>
      <c r="AB48" s="159" t="s">
        <v>238</v>
      </c>
      <c r="AC48" s="160">
        <v>0</v>
      </c>
      <c r="AD48" s="161">
        <v>0</v>
      </c>
      <c r="AE48" s="162">
        <v>0</v>
      </c>
      <c r="AF48" s="162">
        <v>994.24906178109984</v>
      </c>
      <c r="AG48" s="40">
        <v>0</v>
      </c>
      <c r="AH48" s="240" t="s">
        <v>263</v>
      </c>
      <c r="AI48" s="216" t="s">
        <v>258</v>
      </c>
    </row>
    <row r="49" spans="1:35" s="30" customFormat="1" ht="12">
      <c r="A49" s="30" t="s">
        <v>60</v>
      </c>
      <c r="B49" s="30" t="s">
        <v>12</v>
      </c>
      <c r="C49" s="50" t="s">
        <v>211</v>
      </c>
      <c r="D49" s="50" t="s">
        <v>212</v>
      </c>
      <c r="E49" s="31">
        <v>16107</v>
      </c>
      <c r="F49" s="32">
        <v>16414</v>
      </c>
      <c r="G49" s="32">
        <v>17027</v>
      </c>
      <c r="H49" s="33">
        <v>16846</v>
      </c>
      <c r="I49" s="31" t="s">
        <v>238</v>
      </c>
      <c r="J49" s="32" t="s">
        <v>238</v>
      </c>
      <c r="K49" s="32" t="s">
        <v>238</v>
      </c>
      <c r="L49" s="34" t="s">
        <v>239</v>
      </c>
      <c r="M49" s="35" t="s">
        <v>238</v>
      </c>
      <c r="N49" s="40" t="s">
        <v>238</v>
      </c>
      <c r="O49" s="35">
        <v>18503.03</v>
      </c>
      <c r="P49" s="35" t="s">
        <v>238</v>
      </c>
      <c r="Q49" s="35" t="s">
        <v>238</v>
      </c>
      <c r="R49" s="36" t="s">
        <v>238</v>
      </c>
      <c r="S49" s="35" t="s">
        <v>238</v>
      </c>
      <c r="T49" s="35" t="s">
        <v>238</v>
      </c>
      <c r="U49" s="36" t="s">
        <v>238</v>
      </c>
      <c r="V49" s="34" t="s">
        <v>238</v>
      </c>
      <c r="W49" s="35" t="s">
        <v>238</v>
      </c>
      <c r="X49" s="35" t="s">
        <v>238</v>
      </c>
      <c r="Y49" s="35" t="s">
        <v>269</v>
      </c>
      <c r="Z49" s="35" t="s">
        <v>238</v>
      </c>
      <c r="AA49" s="35" t="s">
        <v>238</v>
      </c>
      <c r="AB49" s="159" t="s">
        <v>238</v>
      </c>
      <c r="AC49" s="160">
        <v>267.66477056900004</v>
      </c>
      <c r="AD49" s="161">
        <v>380.85997036490301</v>
      </c>
      <c r="AE49" s="162">
        <v>0</v>
      </c>
      <c r="AF49" s="162">
        <v>708.84834474499996</v>
      </c>
      <c r="AG49" s="40">
        <v>0</v>
      </c>
      <c r="AH49" s="240" t="s">
        <v>263</v>
      </c>
      <c r="AI49" s="216">
        <v>0.4</v>
      </c>
    </row>
    <row r="50" spans="1:35" s="3" customFormat="1">
      <c r="A50" s="2" t="s">
        <v>17</v>
      </c>
      <c r="B50" s="2" t="s">
        <v>41</v>
      </c>
      <c r="C50" s="2" t="s">
        <v>12</v>
      </c>
      <c r="D50" s="2" t="s">
        <v>41</v>
      </c>
      <c r="E50" s="17">
        <v>69742</v>
      </c>
      <c r="F50" s="18">
        <v>71446</v>
      </c>
      <c r="G50" s="18">
        <v>77348</v>
      </c>
      <c r="H50" s="19">
        <v>80660</v>
      </c>
      <c r="I50" s="17">
        <v>75000</v>
      </c>
      <c r="J50" s="18">
        <v>78000</v>
      </c>
      <c r="K50" s="18">
        <v>82000</v>
      </c>
      <c r="L50" s="20">
        <v>74000</v>
      </c>
      <c r="M50" s="23">
        <v>79000</v>
      </c>
      <c r="N50" s="23" t="s">
        <v>238</v>
      </c>
      <c r="O50" s="23">
        <v>88000</v>
      </c>
      <c r="P50" s="23">
        <v>103000</v>
      </c>
      <c r="Q50" s="23">
        <v>109000</v>
      </c>
      <c r="R50" s="26">
        <v>115000</v>
      </c>
      <c r="S50" s="23">
        <v>40000</v>
      </c>
      <c r="T50" s="23">
        <v>46000</v>
      </c>
      <c r="U50" s="23">
        <v>46000</v>
      </c>
      <c r="V50" s="25">
        <v>37000</v>
      </c>
      <c r="W50" s="23">
        <v>41000</v>
      </c>
      <c r="X50" s="23" t="s">
        <v>238</v>
      </c>
      <c r="Y50" s="23">
        <v>42000</v>
      </c>
      <c r="Z50" s="23">
        <v>52000</v>
      </c>
      <c r="AA50" s="23">
        <v>54000</v>
      </c>
      <c r="AB50" s="26">
        <v>58000</v>
      </c>
      <c r="AC50" s="158">
        <v>4721.4525070501413</v>
      </c>
      <c r="AD50" s="135">
        <v>1155.7101826892342</v>
      </c>
      <c r="AE50" s="18">
        <v>0</v>
      </c>
      <c r="AF50" s="18">
        <v>0</v>
      </c>
      <c r="AG50" s="48">
        <v>0</v>
      </c>
      <c r="AH50" s="235" t="s">
        <v>241</v>
      </c>
      <c r="AI50" s="29">
        <v>0.4</v>
      </c>
    </row>
    <row r="51" spans="1:35" s="3" customFormat="1">
      <c r="A51" s="2" t="s">
        <v>17</v>
      </c>
      <c r="B51" s="2" t="s">
        <v>37</v>
      </c>
      <c r="C51" s="2" t="s">
        <v>37</v>
      </c>
      <c r="D51" s="2" t="s">
        <v>38</v>
      </c>
      <c r="E51" s="20">
        <v>67926</v>
      </c>
      <c r="F51" s="21">
        <v>69179</v>
      </c>
      <c r="G51" s="21">
        <v>74561</v>
      </c>
      <c r="H51" s="22">
        <v>73214</v>
      </c>
      <c r="I51" s="20">
        <v>72000</v>
      </c>
      <c r="J51" s="21">
        <v>77000</v>
      </c>
      <c r="K51" s="21">
        <v>75000</v>
      </c>
      <c r="L51" s="20">
        <v>72000</v>
      </c>
      <c r="M51" s="23">
        <v>80000</v>
      </c>
      <c r="N51" s="23">
        <v>91000</v>
      </c>
      <c r="O51" s="23">
        <v>100000</v>
      </c>
      <c r="P51" s="23">
        <v>100000</v>
      </c>
      <c r="Q51" s="23">
        <v>101000</v>
      </c>
      <c r="R51" s="26">
        <v>107000</v>
      </c>
      <c r="S51" s="23">
        <v>22000</v>
      </c>
      <c r="T51" s="23">
        <v>26000</v>
      </c>
      <c r="U51" s="23">
        <v>26000</v>
      </c>
      <c r="V51" s="25">
        <v>20000</v>
      </c>
      <c r="W51" s="23">
        <v>23000</v>
      </c>
      <c r="X51" s="23">
        <v>25000</v>
      </c>
      <c r="Y51" s="23">
        <v>27000</v>
      </c>
      <c r="Z51" s="23">
        <v>29000</v>
      </c>
      <c r="AA51" s="23">
        <v>30000</v>
      </c>
      <c r="AB51" s="26">
        <v>32000</v>
      </c>
      <c r="AC51" s="158">
        <v>2185.8900471470406</v>
      </c>
      <c r="AD51" s="135">
        <v>905.31733672748055</v>
      </c>
      <c r="AE51" s="18">
        <v>455.86810526150748</v>
      </c>
      <c r="AF51" s="18">
        <v>2384.99908163601</v>
      </c>
      <c r="AG51" s="48">
        <v>0</v>
      </c>
      <c r="AH51" s="235" t="s">
        <v>246</v>
      </c>
      <c r="AI51" s="29">
        <v>0.3</v>
      </c>
    </row>
    <row r="52" spans="1:35" s="3" customFormat="1">
      <c r="A52" s="2" t="s">
        <v>57</v>
      </c>
      <c r="B52" s="2" t="s">
        <v>4</v>
      </c>
      <c r="C52" s="2" t="s">
        <v>4</v>
      </c>
      <c r="D52" s="2" t="s">
        <v>52</v>
      </c>
      <c r="E52" s="17">
        <v>222828</v>
      </c>
      <c r="F52" s="18">
        <v>244219</v>
      </c>
      <c r="G52" s="18">
        <v>263515</v>
      </c>
      <c r="H52" s="19">
        <v>279414</v>
      </c>
      <c r="I52" s="17">
        <v>254000</v>
      </c>
      <c r="J52" s="18">
        <v>273000</v>
      </c>
      <c r="K52" s="18">
        <v>288000</v>
      </c>
      <c r="L52" s="20">
        <v>254000</v>
      </c>
      <c r="M52" s="23">
        <v>294000</v>
      </c>
      <c r="N52" s="23" t="s">
        <v>238</v>
      </c>
      <c r="O52" s="23">
        <v>416000</v>
      </c>
      <c r="P52" s="23">
        <v>416000</v>
      </c>
      <c r="Q52" s="23">
        <v>456000</v>
      </c>
      <c r="R52" s="26">
        <v>497000</v>
      </c>
      <c r="S52" s="23">
        <v>86000</v>
      </c>
      <c r="T52" s="23">
        <v>97000</v>
      </c>
      <c r="U52" s="23">
        <v>105000</v>
      </c>
      <c r="V52" s="25">
        <v>85000</v>
      </c>
      <c r="W52" s="23">
        <v>102000</v>
      </c>
      <c r="X52" s="23" t="s">
        <v>238</v>
      </c>
      <c r="Y52" s="23">
        <v>132000</v>
      </c>
      <c r="Z52" s="23">
        <v>132000</v>
      </c>
      <c r="AA52" s="23">
        <v>141000</v>
      </c>
      <c r="AB52" s="26">
        <v>152000</v>
      </c>
      <c r="AC52" s="158">
        <f t="shared" ref="AC52:AG52" si="1">SUM(AC53:AC68)</f>
        <v>13590.530571880052</v>
      </c>
      <c r="AD52" s="135">
        <f t="shared" si="1"/>
        <v>9715.3029420803705</v>
      </c>
      <c r="AE52" s="135">
        <f t="shared" si="1"/>
        <v>5413.6849456606324</v>
      </c>
      <c r="AF52" s="18">
        <f t="shared" si="1"/>
        <v>11487.342461414695</v>
      </c>
      <c r="AG52" s="135">
        <f t="shared" si="1"/>
        <v>1664.3737185770169</v>
      </c>
      <c r="AH52" s="235" t="s">
        <v>249</v>
      </c>
      <c r="AI52" s="29">
        <v>0.32</v>
      </c>
    </row>
    <row r="53" spans="1:35" s="30" customFormat="1" ht="12">
      <c r="A53" s="30" t="s">
        <v>60</v>
      </c>
      <c r="B53" s="30" t="s">
        <v>4</v>
      </c>
      <c r="C53" s="50" t="s">
        <v>103</v>
      </c>
      <c r="D53" s="50" t="s">
        <v>104</v>
      </c>
      <c r="E53" s="31">
        <v>20213</v>
      </c>
      <c r="F53" s="32">
        <v>22228</v>
      </c>
      <c r="G53" s="32">
        <v>24039</v>
      </c>
      <c r="H53" s="33">
        <v>28077</v>
      </c>
      <c r="I53" s="31" t="s">
        <v>238</v>
      </c>
      <c r="J53" s="32" t="s">
        <v>238</v>
      </c>
      <c r="K53" s="32" t="s">
        <v>238</v>
      </c>
      <c r="L53" s="34" t="s">
        <v>239</v>
      </c>
      <c r="M53" s="35" t="s">
        <v>238</v>
      </c>
      <c r="N53" s="40" t="s">
        <v>238</v>
      </c>
      <c r="O53" s="35">
        <v>50500</v>
      </c>
      <c r="P53" s="35" t="s">
        <v>238</v>
      </c>
      <c r="Q53" s="35" t="s">
        <v>238</v>
      </c>
      <c r="R53" s="36" t="s">
        <v>238</v>
      </c>
      <c r="S53" s="35" t="s">
        <v>238</v>
      </c>
      <c r="T53" s="35" t="s">
        <v>238</v>
      </c>
      <c r="U53" s="36" t="s">
        <v>238</v>
      </c>
      <c r="V53" s="34" t="s">
        <v>238</v>
      </c>
      <c r="W53" s="35" t="s">
        <v>238</v>
      </c>
      <c r="X53" s="35" t="s">
        <v>238</v>
      </c>
      <c r="Y53" s="35">
        <v>18000</v>
      </c>
      <c r="Z53" s="35" t="s">
        <v>238</v>
      </c>
      <c r="AA53" s="35" t="s">
        <v>238</v>
      </c>
      <c r="AB53" s="159" t="s">
        <v>238</v>
      </c>
      <c r="AC53" s="160">
        <v>829.00971148259998</v>
      </c>
      <c r="AD53" s="161">
        <v>916.43222638430302</v>
      </c>
      <c r="AE53" s="162">
        <v>0</v>
      </c>
      <c r="AF53" s="162">
        <v>188.81770424491694</v>
      </c>
      <c r="AG53" s="40">
        <v>83.868849289416971</v>
      </c>
      <c r="AH53" s="239" t="s">
        <v>262</v>
      </c>
      <c r="AI53" s="216">
        <v>0.2</v>
      </c>
    </row>
    <row r="54" spans="1:35" s="30" customFormat="1" ht="12">
      <c r="A54" s="30" t="s">
        <v>60</v>
      </c>
      <c r="B54" s="30" t="s">
        <v>4</v>
      </c>
      <c r="C54" s="50" t="s">
        <v>79</v>
      </c>
      <c r="D54" s="50" t="s">
        <v>80</v>
      </c>
      <c r="E54" s="31">
        <v>15596</v>
      </c>
      <c r="F54" s="32">
        <v>16039</v>
      </c>
      <c r="G54" s="32">
        <v>17503</v>
      </c>
      <c r="H54" s="33">
        <v>19241</v>
      </c>
      <c r="I54" s="31" t="s">
        <v>238</v>
      </c>
      <c r="J54" s="32" t="s">
        <v>238</v>
      </c>
      <c r="K54" s="32" t="s">
        <v>238</v>
      </c>
      <c r="L54" s="34" t="s">
        <v>239</v>
      </c>
      <c r="M54" s="35" t="s">
        <v>238</v>
      </c>
      <c r="N54" s="40" t="s">
        <v>238</v>
      </c>
      <c r="O54" s="35">
        <v>33400</v>
      </c>
      <c r="P54" s="35" t="s">
        <v>238</v>
      </c>
      <c r="Q54" s="35" t="s">
        <v>238</v>
      </c>
      <c r="R54" s="36" t="s">
        <v>238</v>
      </c>
      <c r="S54" s="35" t="s">
        <v>238</v>
      </c>
      <c r="T54" s="35" t="s">
        <v>238</v>
      </c>
      <c r="U54" s="36" t="s">
        <v>238</v>
      </c>
      <c r="V54" s="34" t="s">
        <v>238</v>
      </c>
      <c r="W54" s="35" t="s">
        <v>238</v>
      </c>
      <c r="X54" s="35" t="s">
        <v>238</v>
      </c>
      <c r="Y54" s="35">
        <v>13500</v>
      </c>
      <c r="Z54" s="35" t="s">
        <v>238</v>
      </c>
      <c r="AA54" s="35" t="s">
        <v>238</v>
      </c>
      <c r="AB54" s="159" t="s">
        <v>238</v>
      </c>
      <c r="AC54" s="160">
        <v>1924.54401218718</v>
      </c>
      <c r="AD54" s="161">
        <v>1500.2463297160898</v>
      </c>
      <c r="AE54" s="162">
        <v>0</v>
      </c>
      <c r="AF54" s="162">
        <v>0</v>
      </c>
      <c r="AG54" s="40">
        <v>0</v>
      </c>
      <c r="AH54" s="239" t="s">
        <v>264</v>
      </c>
      <c r="AI54" s="216">
        <v>0.4</v>
      </c>
    </row>
    <row r="55" spans="1:35" s="30" customFormat="1" ht="12">
      <c r="A55" s="30" t="s">
        <v>60</v>
      </c>
      <c r="B55" s="30" t="s">
        <v>4</v>
      </c>
      <c r="C55" s="50" t="s">
        <v>140</v>
      </c>
      <c r="D55" s="50" t="s">
        <v>141</v>
      </c>
      <c r="E55" s="31">
        <v>24711</v>
      </c>
      <c r="F55" s="32">
        <v>28666</v>
      </c>
      <c r="G55" s="32">
        <v>31175</v>
      </c>
      <c r="H55" s="33">
        <v>32727</v>
      </c>
      <c r="I55" s="31" t="s">
        <v>238</v>
      </c>
      <c r="J55" s="32" t="s">
        <v>238</v>
      </c>
      <c r="K55" s="32" t="s">
        <v>238</v>
      </c>
      <c r="L55" s="34" t="s">
        <v>239</v>
      </c>
      <c r="M55" s="35" t="s">
        <v>238</v>
      </c>
      <c r="N55" s="40" t="s">
        <v>238</v>
      </c>
      <c r="O55" s="35">
        <v>56000</v>
      </c>
      <c r="P55" s="35" t="s">
        <v>238</v>
      </c>
      <c r="Q55" s="35" t="s">
        <v>238</v>
      </c>
      <c r="R55" s="36" t="s">
        <v>238</v>
      </c>
      <c r="S55" s="35" t="s">
        <v>238</v>
      </c>
      <c r="T55" s="35" t="s">
        <v>238</v>
      </c>
      <c r="U55" s="36" t="s">
        <v>238</v>
      </c>
      <c r="V55" s="34" t="s">
        <v>238</v>
      </c>
      <c r="W55" s="35" t="s">
        <v>238</v>
      </c>
      <c r="X55" s="35" t="s">
        <v>238</v>
      </c>
      <c r="Y55" s="35">
        <v>13100</v>
      </c>
      <c r="Z55" s="35" t="s">
        <v>238</v>
      </c>
      <c r="AA55" s="35" t="s">
        <v>238</v>
      </c>
      <c r="AB55" s="159" t="s">
        <v>238</v>
      </c>
      <c r="AC55" s="160">
        <v>797.3781427388999</v>
      </c>
      <c r="AD55" s="161">
        <v>408.23628361234699</v>
      </c>
      <c r="AE55" s="162">
        <v>0</v>
      </c>
      <c r="AF55" s="162">
        <v>1449.3779530903998</v>
      </c>
      <c r="AG55" s="40">
        <v>0</v>
      </c>
      <c r="AH55" s="239" t="s">
        <v>265</v>
      </c>
      <c r="AI55" s="216">
        <v>0.33</v>
      </c>
    </row>
    <row r="56" spans="1:35" s="30" customFormat="1" ht="12">
      <c r="A56" s="30" t="s">
        <v>60</v>
      </c>
      <c r="B56" s="30" t="s">
        <v>4</v>
      </c>
      <c r="C56" s="50" t="s">
        <v>173</v>
      </c>
      <c r="D56" s="50" t="s">
        <v>174</v>
      </c>
      <c r="E56" s="31">
        <v>16347</v>
      </c>
      <c r="F56" s="32">
        <v>16214</v>
      </c>
      <c r="G56" s="32">
        <v>16330</v>
      </c>
      <c r="H56" s="33">
        <v>16572</v>
      </c>
      <c r="I56" s="31" t="s">
        <v>238</v>
      </c>
      <c r="J56" s="32" t="s">
        <v>238</v>
      </c>
      <c r="K56" s="32" t="s">
        <v>238</v>
      </c>
      <c r="L56" s="34" t="s">
        <v>239</v>
      </c>
      <c r="M56" s="35" t="s">
        <v>238</v>
      </c>
      <c r="N56" s="40" t="s">
        <v>238</v>
      </c>
      <c r="O56" s="35">
        <v>22500</v>
      </c>
      <c r="P56" s="35" t="s">
        <v>238</v>
      </c>
      <c r="Q56" s="35" t="s">
        <v>238</v>
      </c>
      <c r="R56" s="36" t="s">
        <v>238</v>
      </c>
      <c r="S56" s="35" t="s">
        <v>238</v>
      </c>
      <c r="T56" s="35" t="s">
        <v>238</v>
      </c>
      <c r="U56" s="36" t="s">
        <v>238</v>
      </c>
      <c r="V56" s="34" t="s">
        <v>238</v>
      </c>
      <c r="W56" s="35" t="s">
        <v>238</v>
      </c>
      <c r="X56" s="35" t="s">
        <v>238</v>
      </c>
      <c r="Y56" s="35">
        <v>13800</v>
      </c>
      <c r="Z56" s="35" t="s">
        <v>238</v>
      </c>
      <c r="AA56" s="35" t="s">
        <v>238</v>
      </c>
      <c r="AB56" s="159" t="s">
        <v>238</v>
      </c>
      <c r="AC56" s="160">
        <v>1608.8754467332001</v>
      </c>
      <c r="AD56" s="161">
        <v>598.39779041590884</v>
      </c>
      <c r="AE56" s="162">
        <v>1491.9675162084486</v>
      </c>
      <c r="AF56" s="162">
        <v>0</v>
      </c>
      <c r="AG56" s="40">
        <v>3.4100859127999996</v>
      </c>
      <c r="AH56" s="239" t="s">
        <v>266</v>
      </c>
      <c r="AI56" s="216">
        <v>0.4</v>
      </c>
    </row>
    <row r="57" spans="1:35" s="30" customFormat="1" ht="12">
      <c r="A57" s="30" t="s">
        <v>60</v>
      </c>
      <c r="B57" s="30" t="s">
        <v>4</v>
      </c>
      <c r="C57" s="50" t="s">
        <v>152</v>
      </c>
      <c r="D57" s="50" t="s">
        <v>153</v>
      </c>
      <c r="E57" s="31">
        <v>22904</v>
      </c>
      <c r="F57" s="32">
        <v>26141</v>
      </c>
      <c r="G57" s="32">
        <v>27701</v>
      </c>
      <c r="H57" s="33">
        <v>30234</v>
      </c>
      <c r="I57" s="31" t="s">
        <v>238</v>
      </c>
      <c r="J57" s="32" t="s">
        <v>238</v>
      </c>
      <c r="K57" s="32" t="s">
        <v>238</v>
      </c>
      <c r="L57" s="34" t="s">
        <v>239</v>
      </c>
      <c r="M57" s="35" t="s">
        <v>238</v>
      </c>
      <c r="N57" s="40" t="s">
        <v>238</v>
      </c>
      <c r="O57" s="35">
        <v>56000</v>
      </c>
      <c r="P57" s="35" t="s">
        <v>238</v>
      </c>
      <c r="Q57" s="35" t="s">
        <v>238</v>
      </c>
      <c r="R57" s="36" t="s">
        <v>238</v>
      </c>
      <c r="S57" s="35" t="s">
        <v>238</v>
      </c>
      <c r="T57" s="35" t="s">
        <v>238</v>
      </c>
      <c r="U57" s="36" t="s">
        <v>238</v>
      </c>
      <c r="V57" s="34" t="s">
        <v>238</v>
      </c>
      <c r="W57" s="35" t="s">
        <v>238</v>
      </c>
      <c r="X57" s="35" t="s">
        <v>238</v>
      </c>
      <c r="Y57" s="35">
        <v>26500</v>
      </c>
      <c r="Z57" s="35" t="s">
        <v>238</v>
      </c>
      <c r="AA57" s="35" t="s">
        <v>238</v>
      </c>
      <c r="AB57" s="159" t="s">
        <v>238</v>
      </c>
      <c r="AC57" s="160">
        <v>1322.4223387910001</v>
      </c>
      <c r="AD57" s="161">
        <v>1306.966985095899</v>
      </c>
      <c r="AE57" s="162">
        <v>109.73062640943409</v>
      </c>
      <c r="AF57" s="162">
        <v>0</v>
      </c>
      <c r="AG57" s="40">
        <v>158.913978609</v>
      </c>
      <c r="AH57" s="239" t="s">
        <v>266</v>
      </c>
      <c r="AI57" s="216">
        <v>0.4</v>
      </c>
    </row>
    <row r="58" spans="1:35" s="30" customFormat="1" ht="12">
      <c r="A58" s="30" t="s">
        <v>60</v>
      </c>
      <c r="B58" s="30" t="s">
        <v>4</v>
      </c>
      <c r="C58" s="50" t="s">
        <v>154</v>
      </c>
      <c r="D58" s="50" t="s">
        <v>155</v>
      </c>
      <c r="E58" s="31">
        <v>7900</v>
      </c>
      <c r="F58" s="32">
        <v>8316</v>
      </c>
      <c r="G58" s="32">
        <v>9354</v>
      </c>
      <c r="H58" s="33">
        <v>9111</v>
      </c>
      <c r="I58" s="31" t="s">
        <v>238</v>
      </c>
      <c r="J58" s="32" t="s">
        <v>238</v>
      </c>
      <c r="K58" s="32" t="s">
        <v>238</v>
      </c>
      <c r="L58" s="34" t="s">
        <v>239</v>
      </c>
      <c r="M58" s="35" t="s">
        <v>238</v>
      </c>
      <c r="N58" s="40" t="s">
        <v>238</v>
      </c>
      <c r="O58" s="35">
        <v>11000</v>
      </c>
      <c r="P58" s="35" t="s">
        <v>238</v>
      </c>
      <c r="Q58" s="35" t="s">
        <v>238</v>
      </c>
      <c r="R58" s="36" t="s">
        <v>238</v>
      </c>
      <c r="S58" s="35" t="s">
        <v>238</v>
      </c>
      <c r="T58" s="35" t="s">
        <v>238</v>
      </c>
      <c r="U58" s="36" t="s">
        <v>238</v>
      </c>
      <c r="V58" s="34" t="s">
        <v>238</v>
      </c>
      <c r="W58" s="35" t="s">
        <v>238</v>
      </c>
      <c r="X58" s="35" t="s">
        <v>238</v>
      </c>
      <c r="Y58" s="35">
        <v>6000</v>
      </c>
      <c r="Z58" s="35" t="s">
        <v>238</v>
      </c>
      <c r="AA58" s="35" t="s">
        <v>238</v>
      </c>
      <c r="AB58" s="159" t="s">
        <v>238</v>
      </c>
      <c r="AC58" s="160">
        <v>736.30611876199998</v>
      </c>
      <c r="AD58" s="161">
        <v>110.25991054020099</v>
      </c>
      <c r="AE58" s="162">
        <v>1759.8613818524668</v>
      </c>
      <c r="AF58" s="162">
        <v>0</v>
      </c>
      <c r="AG58" s="40">
        <v>0</v>
      </c>
      <c r="AH58" s="239" t="s">
        <v>266</v>
      </c>
      <c r="AI58" s="216">
        <v>0.4</v>
      </c>
    </row>
    <row r="59" spans="1:35" s="30" customFormat="1" ht="12">
      <c r="A59" s="30" t="s">
        <v>60</v>
      </c>
      <c r="B59" s="30" t="s">
        <v>4</v>
      </c>
      <c r="C59" s="50" t="s">
        <v>187</v>
      </c>
      <c r="D59" s="50" t="s">
        <v>188</v>
      </c>
      <c r="E59" s="31">
        <v>8698</v>
      </c>
      <c r="F59" s="32">
        <v>12419</v>
      </c>
      <c r="G59" s="32">
        <v>15234</v>
      </c>
      <c r="H59" s="33">
        <v>17537</v>
      </c>
      <c r="I59" s="31" t="s">
        <v>238</v>
      </c>
      <c r="J59" s="32" t="s">
        <v>238</v>
      </c>
      <c r="K59" s="32" t="s">
        <v>238</v>
      </c>
      <c r="L59" s="34" t="s">
        <v>239</v>
      </c>
      <c r="M59" s="35" t="s">
        <v>238</v>
      </c>
      <c r="N59" s="40" t="s">
        <v>238</v>
      </c>
      <c r="O59" s="35">
        <v>27500</v>
      </c>
      <c r="P59" s="35" t="s">
        <v>238</v>
      </c>
      <c r="Q59" s="35" t="s">
        <v>238</v>
      </c>
      <c r="R59" s="36" t="s">
        <v>238</v>
      </c>
      <c r="S59" s="35" t="s">
        <v>238</v>
      </c>
      <c r="T59" s="35" t="s">
        <v>238</v>
      </c>
      <c r="U59" s="36" t="s">
        <v>238</v>
      </c>
      <c r="V59" s="34" t="s">
        <v>238</v>
      </c>
      <c r="W59" s="35" t="s">
        <v>238</v>
      </c>
      <c r="X59" s="35" t="s">
        <v>238</v>
      </c>
      <c r="Y59" s="35">
        <v>3500</v>
      </c>
      <c r="Z59" s="35" t="s">
        <v>238</v>
      </c>
      <c r="AA59" s="35" t="s">
        <v>238</v>
      </c>
      <c r="AB59" s="159" t="s">
        <v>238</v>
      </c>
      <c r="AC59" s="160">
        <v>3791.1936651667497</v>
      </c>
      <c r="AD59" s="161">
        <v>2164.9153895681002</v>
      </c>
      <c r="AE59" s="162">
        <v>0</v>
      </c>
      <c r="AF59" s="162">
        <v>0</v>
      </c>
      <c r="AG59" s="40">
        <v>0</v>
      </c>
      <c r="AH59" s="239" t="s">
        <v>265</v>
      </c>
      <c r="AI59" s="216">
        <v>0.2</v>
      </c>
    </row>
    <row r="60" spans="1:35" s="30" customFormat="1" ht="12">
      <c r="A60" s="30" t="s">
        <v>60</v>
      </c>
      <c r="B60" s="30" t="s">
        <v>4</v>
      </c>
      <c r="C60" s="50" t="s">
        <v>3</v>
      </c>
      <c r="D60" s="50" t="s">
        <v>189</v>
      </c>
      <c r="E60" s="31">
        <v>9359</v>
      </c>
      <c r="F60" s="32">
        <v>10082</v>
      </c>
      <c r="G60" s="32">
        <v>10695</v>
      </c>
      <c r="H60" s="33">
        <v>10603</v>
      </c>
      <c r="I60" s="31" t="s">
        <v>238</v>
      </c>
      <c r="J60" s="32" t="s">
        <v>238</v>
      </c>
      <c r="K60" s="32" t="s">
        <v>238</v>
      </c>
      <c r="L60" s="34" t="s">
        <v>239</v>
      </c>
      <c r="M60" s="35" t="s">
        <v>238</v>
      </c>
      <c r="N60" s="40" t="s">
        <v>238</v>
      </c>
      <c r="O60" s="35">
        <v>13000</v>
      </c>
      <c r="P60" s="35" t="s">
        <v>238</v>
      </c>
      <c r="Q60" s="35" t="s">
        <v>238</v>
      </c>
      <c r="R60" s="36" t="s">
        <v>238</v>
      </c>
      <c r="S60" s="35" t="s">
        <v>238</v>
      </c>
      <c r="T60" s="35" t="s">
        <v>238</v>
      </c>
      <c r="U60" s="36" t="s">
        <v>238</v>
      </c>
      <c r="V60" s="34" t="s">
        <v>238</v>
      </c>
      <c r="W60" s="35" t="s">
        <v>238</v>
      </c>
      <c r="X60" s="35" t="s">
        <v>238</v>
      </c>
      <c r="Y60" s="35">
        <v>1800</v>
      </c>
      <c r="Z60" s="35" t="s">
        <v>238</v>
      </c>
      <c r="AA60" s="35" t="s">
        <v>238</v>
      </c>
      <c r="AB60" s="159" t="s">
        <v>238</v>
      </c>
      <c r="AC60" s="160">
        <v>0</v>
      </c>
      <c r="AD60" s="161">
        <v>0</v>
      </c>
      <c r="AE60" s="162">
        <v>0</v>
      </c>
      <c r="AF60" s="162">
        <v>1853.6849471618</v>
      </c>
      <c r="AG60" s="40">
        <v>0</v>
      </c>
      <c r="AH60" s="239" t="s">
        <v>265</v>
      </c>
      <c r="AI60" s="216">
        <v>0.2</v>
      </c>
    </row>
    <row r="61" spans="1:35" s="30" customFormat="1" ht="12">
      <c r="A61" s="30" t="s">
        <v>60</v>
      </c>
      <c r="B61" s="30" t="s">
        <v>4</v>
      </c>
      <c r="C61" s="50" t="s">
        <v>204</v>
      </c>
      <c r="D61" s="50" t="s">
        <v>205</v>
      </c>
      <c r="E61" s="31">
        <v>12407</v>
      </c>
      <c r="F61" s="32">
        <v>13796</v>
      </c>
      <c r="G61" s="32">
        <v>14088</v>
      </c>
      <c r="H61" s="33">
        <v>13734</v>
      </c>
      <c r="I61" s="31" t="s">
        <v>238</v>
      </c>
      <c r="J61" s="32" t="s">
        <v>238</v>
      </c>
      <c r="K61" s="32" t="s">
        <v>238</v>
      </c>
      <c r="L61" s="34" t="s">
        <v>239</v>
      </c>
      <c r="M61" s="35" t="s">
        <v>238</v>
      </c>
      <c r="N61" s="40" t="s">
        <v>238</v>
      </c>
      <c r="O61" s="35">
        <v>19700</v>
      </c>
      <c r="P61" s="35" t="s">
        <v>238</v>
      </c>
      <c r="Q61" s="35" t="s">
        <v>238</v>
      </c>
      <c r="R61" s="36" t="s">
        <v>238</v>
      </c>
      <c r="S61" s="35" t="s">
        <v>238</v>
      </c>
      <c r="T61" s="35" t="s">
        <v>238</v>
      </c>
      <c r="U61" s="36" t="s">
        <v>238</v>
      </c>
      <c r="V61" s="34" t="s">
        <v>238</v>
      </c>
      <c r="W61" s="35" t="s">
        <v>238</v>
      </c>
      <c r="X61" s="35" t="s">
        <v>238</v>
      </c>
      <c r="Y61" s="35">
        <v>5100</v>
      </c>
      <c r="Z61" s="35" t="s">
        <v>238</v>
      </c>
      <c r="AA61" s="35" t="s">
        <v>238</v>
      </c>
      <c r="AB61" s="159" t="s">
        <v>238</v>
      </c>
      <c r="AC61" s="160">
        <v>586.02223000757999</v>
      </c>
      <c r="AD61" s="161">
        <v>908.96675655820104</v>
      </c>
      <c r="AE61" s="162">
        <v>0</v>
      </c>
      <c r="AF61" s="162">
        <v>1149.8861872048997</v>
      </c>
      <c r="AG61" s="40">
        <v>35.6610441049</v>
      </c>
      <c r="AH61" s="239" t="s">
        <v>265</v>
      </c>
      <c r="AI61" s="216">
        <v>0.2</v>
      </c>
    </row>
    <row r="62" spans="1:35" s="30" customFormat="1" ht="12">
      <c r="A62" s="30" t="s">
        <v>60</v>
      </c>
      <c r="B62" s="30" t="s">
        <v>4</v>
      </c>
      <c r="C62" s="50" t="s">
        <v>160</v>
      </c>
      <c r="D62" s="50" t="s">
        <v>161</v>
      </c>
      <c r="E62" s="31">
        <v>16363</v>
      </c>
      <c r="F62" s="32">
        <v>16808</v>
      </c>
      <c r="G62" s="32">
        <v>16901</v>
      </c>
      <c r="H62" s="33">
        <v>18505</v>
      </c>
      <c r="I62" s="31" t="s">
        <v>238</v>
      </c>
      <c r="J62" s="32" t="s">
        <v>238</v>
      </c>
      <c r="K62" s="32" t="s">
        <v>238</v>
      </c>
      <c r="L62" s="34" t="s">
        <v>239</v>
      </c>
      <c r="M62" s="35" t="s">
        <v>238</v>
      </c>
      <c r="N62" s="40" t="s">
        <v>238</v>
      </c>
      <c r="O62" s="35">
        <v>21500</v>
      </c>
      <c r="P62" s="35" t="s">
        <v>238</v>
      </c>
      <c r="Q62" s="35" t="s">
        <v>238</v>
      </c>
      <c r="R62" s="36" t="s">
        <v>238</v>
      </c>
      <c r="S62" s="35" t="s">
        <v>238</v>
      </c>
      <c r="T62" s="35" t="s">
        <v>238</v>
      </c>
      <c r="U62" s="36" t="s">
        <v>238</v>
      </c>
      <c r="V62" s="34" t="s">
        <v>238</v>
      </c>
      <c r="W62" s="35" t="s">
        <v>238</v>
      </c>
      <c r="X62" s="35" t="s">
        <v>238</v>
      </c>
      <c r="Y62" s="35">
        <v>9000</v>
      </c>
      <c r="Z62" s="35" t="s">
        <v>238</v>
      </c>
      <c r="AA62" s="35" t="s">
        <v>238</v>
      </c>
      <c r="AB62" s="159" t="s">
        <v>238</v>
      </c>
      <c r="AC62" s="160">
        <v>388.10827076300001</v>
      </c>
      <c r="AD62" s="161">
        <v>541.4851673762156</v>
      </c>
      <c r="AE62" s="162">
        <v>0</v>
      </c>
      <c r="AF62" s="162">
        <v>394.13463357649999</v>
      </c>
      <c r="AG62" s="40">
        <v>0</v>
      </c>
      <c r="AH62" s="239" t="s">
        <v>265</v>
      </c>
      <c r="AI62" s="216">
        <v>0.2</v>
      </c>
    </row>
    <row r="63" spans="1:35" s="30" customFormat="1" ht="12">
      <c r="A63" s="30" t="s">
        <v>60</v>
      </c>
      <c r="B63" s="30" t="s">
        <v>4</v>
      </c>
      <c r="C63" s="50" t="s">
        <v>217</v>
      </c>
      <c r="D63" s="50" t="s">
        <v>218</v>
      </c>
      <c r="E63" s="31">
        <v>16698</v>
      </c>
      <c r="F63" s="32">
        <v>18315</v>
      </c>
      <c r="G63" s="32">
        <v>20031</v>
      </c>
      <c r="H63" s="33">
        <v>20078</v>
      </c>
      <c r="I63" s="31" t="s">
        <v>238</v>
      </c>
      <c r="J63" s="32" t="s">
        <v>238</v>
      </c>
      <c r="K63" s="32" t="s">
        <v>238</v>
      </c>
      <c r="L63" s="34" t="s">
        <v>239</v>
      </c>
      <c r="M63" s="35" t="s">
        <v>238</v>
      </c>
      <c r="N63" s="40" t="s">
        <v>238</v>
      </c>
      <c r="O63" s="35">
        <v>27000</v>
      </c>
      <c r="P63" s="35" t="s">
        <v>238</v>
      </c>
      <c r="Q63" s="35" t="s">
        <v>238</v>
      </c>
      <c r="R63" s="36" t="s">
        <v>238</v>
      </c>
      <c r="S63" s="35" t="s">
        <v>238</v>
      </c>
      <c r="T63" s="35" t="s">
        <v>238</v>
      </c>
      <c r="U63" s="36" t="s">
        <v>238</v>
      </c>
      <c r="V63" s="34" t="s">
        <v>238</v>
      </c>
      <c r="W63" s="35" t="s">
        <v>238</v>
      </c>
      <c r="X63" s="35" t="s">
        <v>238</v>
      </c>
      <c r="Y63" s="35">
        <v>6000</v>
      </c>
      <c r="Z63" s="35" t="s">
        <v>238</v>
      </c>
      <c r="AA63" s="35" t="s">
        <v>238</v>
      </c>
      <c r="AB63" s="159" t="s">
        <v>238</v>
      </c>
      <c r="AC63" s="160">
        <v>0</v>
      </c>
      <c r="AD63" s="161">
        <v>0</v>
      </c>
      <c r="AE63" s="162">
        <v>0</v>
      </c>
      <c r="AF63" s="162">
        <v>1888.7253014834</v>
      </c>
      <c r="AG63" s="40">
        <v>0</v>
      </c>
      <c r="AH63" s="239" t="s">
        <v>265</v>
      </c>
      <c r="AI63" s="216">
        <v>0.2</v>
      </c>
    </row>
    <row r="64" spans="1:35" s="30" customFormat="1" ht="12">
      <c r="A64" s="30" t="s">
        <v>60</v>
      </c>
      <c r="B64" s="30" t="s">
        <v>4</v>
      </c>
      <c r="C64" s="50" t="s">
        <v>61</v>
      </c>
      <c r="D64" s="50" t="s">
        <v>62</v>
      </c>
      <c r="E64" s="31">
        <v>10257</v>
      </c>
      <c r="F64" s="32">
        <v>11135</v>
      </c>
      <c r="G64" s="32">
        <v>12030</v>
      </c>
      <c r="H64" s="33">
        <v>12377</v>
      </c>
      <c r="I64" s="31" t="s">
        <v>238</v>
      </c>
      <c r="J64" s="32" t="s">
        <v>238</v>
      </c>
      <c r="K64" s="32" t="s">
        <v>238</v>
      </c>
      <c r="L64" s="34" t="s">
        <v>239</v>
      </c>
      <c r="M64" s="35" t="s">
        <v>238</v>
      </c>
      <c r="N64" s="40" t="s">
        <v>238</v>
      </c>
      <c r="O64" s="35">
        <v>17000</v>
      </c>
      <c r="P64" s="35" t="s">
        <v>238</v>
      </c>
      <c r="Q64" s="35" t="s">
        <v>238</v>
      </c>
      <c r="R64" s="36" t="s">
        <v>238</v>
      </c>
      <c r="S64" s="35" t="s">
        <v>238</v>
      </c>
      <c r="T64" s="35" t="s">
        <v>238</v>
      </c>
      <c r="U64" s="36" t="s">
        <v>238</v>
      </c>
      <c r="V64" s="34" t="s">
        <v>238</v>
      </c>
      <c r="W64" s="35" t="s">
        <v>238</v>
      </c>
      <c r="X64" s="35" t="s">
        <v>238</v>
      </c>
      <c r="Y64" s="35">
        <v>4400</v>
      </c>
      <c r="Z64" s="35" t="s">
        <v>238</v>
      </c>
      <c r="AA64" s="35" t="s">
        <v>238</v>
      </c>
      <c r="AB64" s="159" t="s">
        <v>238</v>
      </c>
      <c r="AC64" s="160">
        <v>461.36696548984304</v>
      </c>
      <c r="AD64" s="161">
        <v>485.50153195885042</v>
      </c>
      <c r="AE64" s="162">
        <v>0</v>
      </c>
      <c r="AF64" s="162">
        <v>984.01252496889992</v>
      </c>
      <c r="AG64" s="40">
        <v>0</v>
      </c>
      <c r="AH64" s="239" t="s">
        <v>265</v>
      </c>
      <c r="AI64" s="216">
        <v>0.2</v>
      </c>
    </row>
    <row r="65" spans="1:36" s="30" customFormat="1" ht="12">
      <c r="A65" s="30" t="s">
        <v>60</v>
      </c>
      <c r="B65" s="30" t="s">
        <v>4</v>
      </c>
      <c r="C65" s="50" t="s">
        <v>150</v>
      </c>
      <c r="D65" s="50" t="s">
        <v>151</v>
      </c>
      <c r="E65" s="31">
        <v>14793</v>
      </c>
      <c r="F65" s="32">
        <v>16104</v>
      </c>
      <c r="G65" s="32">
        <v>17456</v>
      </c>
      <c r="H65" s="33">
        <v>18223</v>
      </c>
      <c r="I65" s="31" t="s">
        <v>238</v>
      </c>
      <c r="J65" s="32" t="s">
        <v>238</v>
      </c>
      <c r="K65" s="32" t="s">
        <v>238</v>
      </c>
      <c r="L65" s="34" t="s">
        <v>239</v>
      </c>
      <c r="M65" s="35" t="s">
        <v>238</v>
      </c>
      <c r="N65" s="40" t="s">
        <v>238</v>
      </c>
      <c r="O65" s="35">
        <v>24000</v>
      </c>
      <c r="P65" s="35" t="s">
        <v>238</v>
      </c>
      <c r="Q65" s="35" t="s">
        <v>238</v>
      </c>
      <c r="R65" s="36" t="s">
        <v>238</v>
      </c>
      <c r="S65" s="35" t="s">
        <v>238</v>
      </c>
      <c r="T65" s="35" t="s">
        <v>238</v>
      </c>
      <c r="U65" s="36" t="s">
        <v>238</v>
      </c>
      <c r="V65" s="34" t="s">
        <v>238</v>
      </c>
      <c r="W65" s="35" t="s">
        <v>238</v>
      </c>
      <c r="X65" s="35" t="s">
        <v>238</v>
      </c>
      <c r="Y65" s="35">
        <v>5600</v>
      </c>
      <c r="Z65" s="35" t="s">
        <v>238</v>
      </c>
      <c r="AA65" s="35" t="s">
        <v>238</v>
      </c>
      <c r="AB65" s="159" t="s">
        <v>238</v>
      </c>
      <c r="AC65" s="160">
        <v>533.39377065600002</v>
      </c>
      <c r="AD65" s="161">
        <v>517.60349755989148</v>
      </c>
      <c r="AE65" s="162">
        <v>2052.1254211902829</v>
      </c>
      <c r="AF65" s="162">
        <v>1244.0929114635614</v>
      </c>
      <c r="AG65" s="40">
        <v>1382.5197606608999</v>
      </c>
      <c r="AH65" s="239" t="s">
        <v>265</v>
      </c>
      <c r="AI65" s="216">
        <v>0.15</v>
      </c>
    </row>
    <row r="66" spans="1:36" s="30" customFormat="1" ht="12">
      <c r="A66" s="30" t="s">
        <v>60</v>
      </c>
      <c r="B66" s="30" t="s">
        <v>4</v>
      </c>
      <c r="C66" s="50" t="s">
        <v>209</v>
      </c>
      <c r="D66" s="50" t="s">
        <v>210</v>
      </c>
      <c r="E66" s="31">
        <v>7812</v>
      </c>
      <c r="F66" s="32">
        <v>8615</v>
      </c>
      <c r="G66" s="32">
        <v>9427</v>
      </c>
      <c r="H66" s="33">
        <v>9275</v>
      </c>
      <c r="I66" s="31" t="s">
        <v>238</v>
      </c>
      <c r="J66" s="32" t="s">
        <v>238</v>
      </c>
      <c r="K66" s="32" t="s">
        <v>238</v>
      </c>
      <c r="L66" s="34" t="s">
        <v>239</v>
      </c>
      <c r="M66" s="35" t="s">
        <v>238</v>
      </c>
      <c r="N66" s="40" t="s">
        <v>238</v>
      </c>
      <c r="O66" s="35">
        <v>13000</v>
      </c>
      <c r="P66" s="35" t="s">
        <v>238</v>
      </c>
      <c r="Q66" s="35" t="s">
        <v>238</v>
      </c>
      <c r="R66" s="36" t="s">
        <v>238</v>
      </c>
      <c r="S66" s="35" t="s">
        <v>238</v>
      </c>
      <c r="T66" s="35" t="s">
        <v>238</v>
      </c>
      <c r="U66" s="36" t="s">
        <v>238</v>
      </c>
      <c r="V66" s="34" t="s">
        <v>238</v>
      </c>
      <c r="W66" s="35" t="s">
        <v>238</v>
      </c>
      <c r="X66" s="35" t="s">
        <v>238</v>
      </c>
      <c r="Y66" s="35">
        <v>2200</v>
      </c>
      <c r="Z66" s="35" t="s">
        <v>238</v>
      </c>
      <c r="AA66" s="35" t="s">
        <v>238</v>
      </c>
      <c r="AB66" s="159" t="s">
        <v>238</v>
      </c>
      <c r="AC66" s="160">
        <v>0</v>
      </c>
      <c r="AD66" s="161">
        <v>0</v>
      </c>
      <c r="AE66" s="162">
        <v>0</v>
      </c>
      <c r="AF66" s="162">
        <v>1682.2605295810185</v>
      </c>
      <c r="AG66" s="40">
        <v>0</v>
      </c>
      <c r="AH66" s="239" t="s">
        <v>265</v>
      </c>
      <c r="AI66" s="216">
        <v>0.2</v>
      </c>
    </row>
    <row r="67" spans="1:36" s="30" customFormat="1" ht="12">
      <c r="A67" s="30" t="s">
        <v>60</v>
      </c>
      <c r="B67" s="30" t="s">
        <v>4</v>
      </c>
      <c r="C67" s="50" t="s">
        <v>222</v>
      </c>
      <c r="D67" s="50" t="s">
        <v>223</v>
      </c>
      <c r="E67" s="31">
        <v>9044</v>
      </c>
      <c r="F67" s="32">
        <v>9162</v>
      </c>
      <c r="G67" s="32">
        <v>9748</v>
      </c>
      <c r="H67" s="33">
        <v>9736</v>
      </c>
      <c r="I67" s="31" t="s">
        <v>238</v>
      </c>
      <c r="J67" s="32" t="s">
        <v>238</v>
      </c>
      <c r="K67" s="32" t="s">
        <v>238</v>
      </c>
      <c r="L67" s="34" t="s">
        <v>239</v>
      </c>
      <c r="M67" s="35" t="s">
        <v>238</v>
      </c>
      <c r="N67" s="40" t="s">
        <v>238</v>
      </c>
      <c r="O67" s="35">
        <v>11400</v>
      </c>
      <c r="P67" s="35" t="s">
        <v>238</v>
      </c>
      <c r="Q67" s="35" t="s">
        <v>238</v>
      </c>
      <c r="R67" s="36" t="s">
        <v>238</v>
      </c>
      <c r="S67" s="35" t="s">
        <v>238</v>
      </c>
      <c r="T67" s="35" t="s">
        <v>238</v>
      </c>
      <c r="U67" s="36" t="s">
        <v>238</v>
      </c>
      <c r="V67" s="34" t="s">
        <v>238</v>
      </c>
      <c r="W67" s="35" t="s">
        <v>238</v>
      </c>
      <c r="X67" s="35" t="s">
        <v>238</v>
      </c>
      <c r="Y67" s="35">
        <v>1800</v>
      </c>
      <c r="Z67" s="35" t="s">
        <v>238</v>
      </c>
      <c r="AA67" s="35" t="s">
        <v>238</v>
      </c>
      <c r="AB67" s="159" t="s">
        <v>238</v>
      </c>
      <c r="AC67" s="160">
        <v>611.90989910200005</v>
      </c>
      <c r="AD67" s="161">
        <v>256.29107329436158</v>
      </c>
      <c r="AE67" s="162">
        <v>0</v>
      </c>
      <c r="AF67" s="162">
        <v>238.64543908029998</v>
      </c>
      <c r="AG67" s="40">
        <v>0</v>
      </c>
      <c r="AH67" s="239" t="s">
        <v>265</v>
      </c>
      <c r="AI67" s="216">
        <v>0.2</v>
      </c>
    </row>
    <row r="68" spans="1:36" s="30" customFormat="1" ht="12">
      <c r="A68" s="30" t="s">
        <v>60</v>
      </c>
      <c r="B68" s="30" t="s">
        <v>4</v>
      </c>
      <c r="C68" s="50" t="s">
        <v>207</v>
      </c>
      <c r="D68" s="50" t="s">
        <v>208</v>
      </c>
      <c r="E68" s="31">
        <v>8644</v>
      </c>
      <c r="F68" s="32">
        <v>9035</v>
      </c>
      <c r="G68" s="32">
        <v>10754</v>
      </c>
      <c r="H68" s="33">
        <v>11232</v>
      </c>
      <c r="I68" s="31" t="s">
        <v>238</v>
      </c>
      <c r="J68" s="32" t="s">
        <v>238</v>
      </c>
      <c r="K68" s="32" t="s">
        <v>238</v>
      </c>
      <c r="L68" s="34" t="s">
        <v>239</v>
      </c>
      <c r="M68" s="35" t="s">
        <v>238</v>
      </c>
      <c r="N68" s="40" t="s">
        <v>238</v>
      </c>
      <c r="O68" s="35">
        <v>12500</v>
      </c>
      <c r="P68" s="35" t="s">
        <v>238</v>
      </c>
      <c r="Q68" s="35" t="s">
        <v>238</v>
      </c>
      <c r="R68" s="36" t="s">
        <v>238</v>
      </c>
      <c r="S68" s="35" t="s">
        <v>238</v>
      </c>
      <c r="T68" s="35" t="s">
        <v>238</v>
      </c>
      <c r="U68" s="36" t="s">
        <v>238</v>
      </c>
      <c r="V68" s="34" t="s">
        <v>238</v>
      </c>
      <c r="W68" s="35" t="s">
        <v>238</v>
      </c>
      <c r="X68" s="35" t="s">
        <v>238</v>
      </c>
      <c r="Y68" s="35">
        <v>1700</v>
      </c>
      <c r="Z68" s="35" t="s">
        <v>238</v>
      </c>
      <c r="AA68" s="35" t="s">
        <v>238</v>
      </c>
      <c r="AB68" s="159" t="s">
        <v>238</v>
      </c>
      <c r="AC68" s="160">
        <v>0</v>
      </c>
      <c r="AD68" s="161">
        <v>0</v>
      </c>
      <c r="AE68" s="162">
        <v>0</v>
      </c>
      <c r="AF68" s="162">
        <v>413.70432955899997</v>
      </c>
      <c r="AG68" s="40">
        <v>0</v>
      </c>
      <c r="AH68" s="239" t="s">
        <v>265</v>
      </c>
      <c r="AI68" s="216">
        <v>0.2</v>
      </c>
    </row>
    <row r="69" spans="1:36" s="3" customFormat="1">
      <c r="A69" s="2" t="s">
        <v>17</v>
      </c>
      <c r="B69" s="2" t="s">
        <v>16</v>
      </c>
      <c r="C69" s="2" t="s">
        <v>15</v>
      </c>
      <c r="D69" s="2" t="s">
        <v>16</v>
      </c>
      <c r="E69" s="20">
        <v>79191</v>
      </c>
      <c r="F69" s="21">
        <v>103710</v>
      </c>
      <c r="G69" s="21">
        <v>128430</v>
      </c>
      <c r="H69" s="19">
        <v>136063</v>
      </c>
      <c r="I69" s="17">
        <v>108000</v>
      </c>
      <c r="J69" s="18">
        <v>134000</v>
      </c>
      <c r="K69" s="18">
        <v>141000</v>
      </c>
      <c r="L69" s="20">
        <v>108000</v>
      </c>
      <c r="M69" s="23">
        <v>157000</v>
      </c>
      <c r="N69" s="23" t="s">
        <v>238</v>
      </c>
      <c r="O69" s="23">
        <v>210000</v>
      </c>
      <c r="P69" s="23">
        <v>210000</v>
      </c>
      <c r="Q69" s="23">
        <v>231000</v>
      </c>
      <c r="R69" s="26">
        <v>253000</v>
      </c>
      <c r="S69" s="23">
        <v>53000</v>
      </c>
      <c r="T69" s="23">
        <v>65000</v>
      </c>
      <c r="U69" s="23">
        <v>70000</v>
      </c>
      <c r="V69" s="25">
        <v>53000</v>
      </c>
      <c r="W69" s="23">
        <v>77000</v>
      </c>
      <c r="X69" s="23" t="s">
        <v>238</v>
      </c>
      <c r="Y69" s="23">
        <v>101000</v>
      </c>
      <c r="Z69" s="23">
        <v>101000</v>
      </c>
      <c r="AA69" s="23">
        <v>114000</v>
      </c>
      <c r="AB69" s="26">
        <v>129000</v>
      </c>
      <c r="AC69" s="158">
        <v>6266.0444005757699</v>
      </c>
      <c r="AD69" s="135">
        <v>1466.236760949994</v>
      </c>
      <c r="AE69" s="18">
        <v>1547.644922988</v>
      </c>
      <c r="AF69" s="18">
        <v>0</v>
      </c>
      <c r="AG69" s="48">
        <v>0</v>
      </c>
      <c r="AH69" s="235" t="s">
        <v>241</v>
      </c>
      <c r="AI69" s="29">
        <v>0.4</v>
      </c>
    </row>
    <row r="70" spans="1:36" s="3" customFormat="1">
      <c r="A70" s="2" t="s">
        <v>17</v>
      </c>
      <c r="B70" s="2" t="s">
        <v>40</v>
      </c>
      <c r="C70" s="2" t="s">
        <v>39</v>
      </c>
      <c r="D70" s="2" t="s">
        <v>40</v>
      </c>
      <c r="E70" s="20">
        <v>27846</v>
      </c>
      <c r="F70" s="21">
        <v>29121</v>
      </c>
      <c r="G70" s="21">
        <v>30259</v>
      </c>
      <c r="H70" s="22">
        <v>30586</v>
      </c>
      <c r="I70" s="20">
        <v>30000</v>
      </c>
      <c r="J70" s="21">
        <v>31000</v>
      </c>
      <c r="K70" s="21">
        <v>32000</v>
      </c>
      <c r="L70" s="20">
        <v>30000</v>
      </c>
      <c r="M70" s="23">
        <v>33000</v>
      </c>
      <c r="N70" s="23" t="s">
        <v>238</v>
      </c>
      <c r="O70" s="23">
        <v>41000</v>
      </c>
      <c r="P70" s="23">
        <v>41000</v>
      </c>
      <c r="Q70" s="23">
        <v>44000</v>
      </c>
      <c r="R70" s="26">
        <v>46000</v>
      </c>
      <c r="S70" s="23">
        <v>16000</v>
      </c>
      <c r="T70" s="23">
        <v>19000</v>
      </c>
      <c r="U70" s="23">
        <v>20000</v>
      </c>
      <c r="V70" s="25">
        <v>16000</v>
      </c>
      <c r="W70" s="23">
        <v>17000</v>
      </c>
      <c r="X70" s="23" t="s">
        <v>238</v>
      </c>
      <c r="Y70" s="23">
        <v>21000</v>
      </c>
      <c r="Z70" s="23">
        <v>21000</v>
      </c>
      <c r="AA70" s="23">
        <v>22000</v>
      </c>
      <c r="AB70" s="26">
        <v>23000</v>
      </c>
      <c r="AC70" s="158">
        <v>2279.2178945324499</v>
      </c>
      <c r="AD70" s="135">
        <v>592.71015729650003</v>
      </c>
      <c r="AE70" s="18">
        <v>0</v>
      </c>
      <c r="AF70" s="18">
        <v>0</v>
      </c>
      <c r="AG70" s="48">
        <v>0</v>
      </c>
      <c r="AH70" s="235" t="s">
        <v>242</v>
      </c>
      <c r="AI70" s="29">
        <v>0.4</v>
      </c>
    </row>
    <row r="71" spans="1:36" s="3" customFormat="1">
      <c r="A71" s="2" t="s">
        <v>57</v>
      </c>
      <c r="B71" s="2" t="s">
        <v>10</v>
      </c>
      <c r="C71" s="2" t="s">
        <v>10</v>
      </c>
      <c r="D71" s="2" t="s">
        <v>45</v>
      </c>
      <c r="E71" s="20">
        <v>45657</v>
      </c>
      <c r="F71" s="21">
        <v>51013</v>
      </c>
      <c r="G71" s="21">
        <v>54436</v>
      </c>
      <c r="H71" s="22">
        <v>56881</v>
      </c>
      <c r="I71" s="20">
        <v>53000</v>
      </c>
      <c r="J71" s="21">
        <v>56000</v>
      </c>
      <c r="K71" s="21">
        <v>59000</v>
      </c>
      <c r="L71" s="20">
        <v>53000</v>
      </c>
      <c r="M71" s="23">
        <v>62000</v>
      </c>
      <c r="N71" s="23">
        <v>71000</v>
      </c>
      <c r="O71" s="23">
        <v>80000</v>
      </c>
      <c r="P71" s="23">
        <v>80000</v>
      </c>
      <c r="Q71" s="23">
        <v>81000</v>
      </c>
      <c r="R71" s="26">
        <v>85000</v>
      </c>
      <c r="S71" s="23">
        <v>19000</v>
      </c>
      <c r="T71" s="23">
        <v>22000</v>
      </c>
      <c r="U71" s="23">
        <v>23000</v>
      </c>
      <c r="V71" s="25">
        <v>19000</v>
      </c>
      <c r="W71" s="23">
        <v>22000</v>
      </c>
      <c r="X71" s="23">
        <v>25000</v>
      </c>
      <c r="Y71" s="23">
        <v>27000</v>
      </c>
      <c r="Z71" s="23">
        <v>29000</v>
      </c>
      <c r="AA71" s="23">
        <v>31000</v>
      </c>
      <c r="AB71" s="26">
        <v>32000</v>
      </c>
      <c r="AC71" s="158">
        <f>SUM(AC72:AC79)</f>
        <v>1642.42793068066</v>
      </c>
      <c r="AD71" s="135">
        <f>SUM(AD72:AD79)</f>
        <v>686.84986272405865</v>
      </c>
      <c r="AE71" s="135">
        <f>SUM(AE72:AE79)</f>
        <v>78.796901652788009</v>
      </c>
      <c r="AF71" s="135">
        <f>SUM(AF72:AF79)</f>
        <v>1509.4507903218453</v>
      </c>
      <c r="AG71" s="135">
        <f>SUM(AG72:AG79)</f>
        <v>163.81248296802741</v>
      </c>
      <c r="AH71" s="235" t="s">
        <v>243</v>
      </c>
      <c r="AI71" s="29">
        <v>0.4</v>
      </c>
    </row>
    <row r="72" spans="1:36" s="30" customFormat="1" ht="12">
      <c r="A72" s="30" t="s">
        <v>60</v>
      </c>
      <c r="B72" s="30" t="s">
        <v>10</v>
      </c>
      <c r="C72" s="50" t="s">
        <v>126</v>
      </c>
      <c r="D72" s="50" t="s">
        <v>127</v>
      </c>
      <c r="E72" s="31">
        <v>6552</v>
      </c>
      <c r="F72" s="32">
        <v>6922</v>
      </c>
      <c r="G72" s="32">
        <v>7071</v>
      </c>
      <c r="H72" s="33">
        <v>7546</v>
      </c>
      <c r="I72" s="31" t="s">
        <v>238</v>
      </c>
      <c r="J72" s="32" t="s">
        <v>238</v>
      </c>
      <c r="K72" s="32" t="s">
        <v>238</v>
      </c>
      <c r="L72" s="34" t="s">
        <v>239</v>
      </c>
      <c r="M72" s="35" t="s">
        <v>238</v>
      </c>
      <c r="N72" s="35" t="s">
        <v>238</v>
      </c>
      <c r="O72" s="35">
        <v>9770</v>
      </c>
      <c r="P72" s="35" t="s">
        <v>238</v>
      </c>
      <c r="Q72" s="35" t="s">
        <v>238</v>
      </c>
      <c r="R72" s="36" t="s">
        <v>238</v>
      </c>
      <c r="S72" s="35" t="s">
        <v>238</v>
      </c>
      <c r="T72" s="35" t="s">
        <v>238</v>
      </c>
      <c r="U72" s="36" t="s">
        <v>238</v>
      </c>
      <c r="V72" s="34" t="s">
        <v>238</v>
      </c>
      <c r="W72" s="35" t="s">
        <v>238</v>
      </c>
      <c r="X72" s="35" t="s">
        <v>238</v>
      </c>
      <c r="Y72" s="35">
        <v>2020</v>
      </c>
      <c r="Z72" s="35" t="s">
        <v>238</v>
      </c>
      <c r="AA72" s="35" t="s">
        <v>238</v>
      </c>
      <c r="AB72" s="159" t="s">
        <v>238</v>
      </c>
      <c r="AC72" s="160">
        <v>0</v>
      </c>
      <c r="AD72" s="161">
        <v>0</v>
      </c>
      <c r="AE72" s="162">
        <v>0</v>
      </c>
      <c r="AF72" s="162">
        <v>427.99753732160002</v>
      </c>
      <c r="AG72" s="40">
        <v>0</v>
      </c>
      <c r="AH72" s="239" t="s">
        <v>258</v>
      </c>
      <c r="AI72" s="216" t="s">
        <v>258</v>
      </c>
    </row>
    <row r="73" spans="1:36" s="30" customFormat="1" ht="12">
      <c r="A73" s="30" t="s">
        <v>60</v>
      </c>
      <c r="B73" s="30" t="s">
        <v>10</v>
      </c>
      <c r="C73" s="50" t="s">
        <v>192</v>
      </c>
      <c r="D73" s="50" t="s">
        <v>193</v>
      </c>
      <c r="E73" s="31">
        <v>21498</v>
      </c>
      <c r="F73" s="32">
        <v>25248</v>
      </c>
      <c r="G73" s="32">
        <v>26925</v>
      </c>
      <c r="H73" s="33">
        <v>27975</v>
      </c>
      <c r="I73" s="31" t="s">
        <v>238</v>
      </c>
      <c r="J73" s="32" t="s">
        <v>238</v>
      </c>
      <c r="K73" s="32" t="s">
        <v>238</v>
      </c>
      <c r="L73" s="34" t="s">
        <v>239</v>
      </c>
      <c r="M73" s="35" t="s">
        <v>238</v>
      </c>
      <c r="N73" s="40" t="s">
        <v>238</v>
      </c>
      <c r="O73" s="35">
        <v>36490</v>
      </c>
      <c r="P73" s="35" t="s">
        <v>238</v>
      </c>
      <c r="Q73" s="35" t="s">
        <v>238</v>
      </c>
      <c r="R73" s="36" t="s">
        <v>238</v>
      </c>
      <c r="S73" s="35" t="s">
        <v>238</v>
      </c>
      <c r="T73" s="35" t="s">
        <v>238</v>
      </c>
      <c r="U73" s="36" t="s">
        <v>238</v>
      </c>
      <c r="V73" s="34" t="s">
        <v>238</v>
      </c>
      <c r="W73" s="35" t="s">
        <v>238</v>
      </c>
      <c r="X73" s="35" t="s">
        <v>238</v>
      </c>
      <c r="Y73" s="35">
        <v>14740</v>
      </c>
      <c r="Z73" s="35" t="s">
        <v>238</v>
      </c>
      <c r="AA73" s="35" t="s">
        <v>238</v>
      </c>
      <c r="AB73" s="159" t="s">
        <v>238</v>
      </c>
      <c r="AC73" s="160">
        <v>1179.10391835685</v>
      </c>
      <c r="AD73" s="161">
        <v>363.98857448911309</v>
      </c>
      <c r="AE73" s="162">
        <v>0</v>
      </c>
      <c r="AF73" s="162">
        <v>0</v>
      </c>
      <c r="AG73" s="40">
        <v>0</v>
      </c>
      <c r="AH73" s="219" t="s">
        <v>252</v>
      </c>
      <c r="AI73" s="287">
        <v>0.5</v>
      </c>
      <c r="AJ73" s="239"/>
    </row>
    <row r="74" spans="1:36" s="30" customFormat="1" ht="12">
      <c r="A74" s="30" t="s">
        <v>60</v>
      </c>
      <c r="B74" s="30" t="s">
        <v>10</v>
      </c>
      <c r="C74" s="50" t="s">
        <v>131</v>
      </c>
      <c r="D74" s="50" t="s">
        <v>132</v>
      </c>
      <c r="E74" s="31">
        <v>3790</v>
      </c>
      <c r="F74" s="32">
        <v>4122</v>
      </c>
      <c r="G74" s="32">
        <v>5149</v>
      </c>
      <c r="H74" s="33">
        <v>5846</v>
      </c>
      <c r="I74" s="31" t="s">
        <v>238</v>
      </c>
      <c r="J74" s="32" t="s">
        <v>238</v>
      </c>
      <c r="K74" s="32" t="s">
        <v>238</v>
      </c>
      <c r="L74" s="34" t="s">
        <v>239</v>
      </c>
      <c r="M74" s="35" t="s">
        <v>238</v>
      </c>
      <c r="N74" s="35" t="s">
        <v>238</v>
      </c>
      <c r="O74" s="35">
        <v>8400</v>
      </c>
      <c r="P74" s="35" t="s">
        <v>238</v>
      </c>
      <c r="Q74" s="35" t="s">
        <v>238</v>
      </c>
      <c r="R74" s="36" t="s">
        <v>238</v>
      </c>
      <c r="S74" s="35" t="s">
        <v>238</v>
      </c>
      <c r="T74" s="35" t="s">
        <v>238</v>
      </c>
      <c r="U74" s="36" t="s">
        <v>238</v>
      </c>
      <c r="V74" s="34" t="s">
        <v>238</v>
      </c>
      <c r="W74" s="35" t="s">
        <v>238</v>
      </c>
      <c r="X74" s="35" t="s">
        <v>238</v>
      </c>
      <c r="Y74" s="35">
        <v>3560</v>
      </c>
      <c r="Z74" s="35" t="s">
        <v>238</v>
      </c>
      <c r="AA74" s="35" t="s">
        <v>238</v>
      </c>
      <c r="AB74" s="159" t="s">
        <v>238</v>
      </c>
      <c r="AC74" s="160">
        <v>371.13702980966002</v>
      </c>
      <c r="AD74" s="161">
        <v>196.6417435979956</v>
      </c>
      <c r="AE74" s="162">
        <v>0</v>
      </c>
      <c r="AF74" s="162">
        <v>0</v>
      </c>
      <c r="AG74" s="40">
        <v>0</v>
      </c>
      <c r="AH74" s="219" t="s">
        <v>259</v>
      </c>
      <c r="AI74" s="287">
        <v>0.38</v>
      </c>
      <c r="AJ74" s="239"/>
    </row>
    <row r="75" spans="1:36" s="30" customFormat="1" ht="12">
      <c r="A75" s="30" t="s">
        <v>60</v>
      </c>
      <c r="B75" s="30" t="s">
        <v>10</v>
      </c>
      <c r="C75" s="50" t="s">
        <v>9</v>
      </c>
      <c r="D75" s="50" t="s">
        <v>149</v>
      </c>
      <c r="E75" s="31">
        <v>3450</v>
      </c>
      <c r="F75" s="32">
        <v>3770</v>
      </c>
      <c r="G75" s="32">
        <v>3845</v>
      </c>
      <c r="H75" s="33">
        <v>3963</v>
      </c>
      <c r="I75" s="31" t="s">
        <v>238</v>
      </c>
      <c r="J75" s="32" t="s">
        <v>238</v>
      </c>
      <c r="K75" s="32" t="s">
        <v>238</v>
      </c>
      <c r="L75" s="34" t="s">
        <v>239</v>
      </c>
      <c r="M75" s="35" t="s">
        <v>238</v>
      </c>
      <c r="N75" s="40" t="s">
        <v>238</v>
      </c>
      <c r="O75" s="35">
        <v>4680</v>
      </c>
      <c r="P75" s="35" t="s">
        <v>238</v>
      </c>
      <c r="Q75" s="35" t="s">
        <v>238</v>
      </c>
      <c r="R75" s="36" t="s">
        <v>238</v>
      </c>
      <c r="S75" s="35" t="s">
        <v>238</v>
      </c>
      <c r="T75" s="35" t="s">
        <v>238</v>
      </c>
      <c r="U75" s="36" t="s">
        <v>238</v>
      </c>
      <c r="V75" s="34" t="s">
        <v>238</v>
      </c>
      <c r="W75" s="35" t="s">
        <v>238</v>
      </c>
      <c r="X75" s="35" t="s">
        <v>238</v>
      </c>
      <c r="Y75" s="35">
        <v>810</v>
      </c>
      <c r="Z75" s="35" t="s">
        <v>238</v>
      </c>
      <c r="AA75" s="35" t="s">
        <v>238</v>
      </c>
      <c r="AB75" s="159" t="s">
        <v>238</v>
      </c>
      <c r="AC75" s="160">
        <v>0</v>
      </c>
      <c r="AD75" s="161">
        <v>0</v>
      </c>
      <c r="AE75" s="162">
        <v>0</v>
      </c>
      <c r="AF75" s="162">
        <v>295.34140697099997</v>
      </c>
      <c r="AG75" s="40">
        <v>0</v>
      </c>
      <c r="AH75" s="239" t="s">
        <v>258</v>
      </c>
      <c r="AI75" s="216" t="s">
        <v>258</v>
      </c>
    </row>
    <row r="76" spans="1:36" s="30" customFormat="1" ht="12">
      <c r="A76" s="30" t="s">
        <v>60</v>
      </c>
      <c r="B76" s="30" t="s">
        <v>10</v>
      </c>
      <c r="C76" s="50" t="s">
        <v>85</v>
      </c>
      <c r="D76" s="50" t="s">
        <v>86</v>
      </c>
      <c r="E76" s="31">
        <v>2084</v>
      </c>
      <c r="F76" s="32">
        <v>2214</v>
      </c>
      <c r="G76" s="32">
        <v>2389</v>
      </c>
      <c r="H76" s="33">
        <v>2595</v>
      </c>
      <c r="I76" s="31" t="s">
        <v>238</v>
      </c>
      <c r="J76" s="32" t="s">
        <v>238</v>
      </c>
      <c r="K76" s="32" t="s">
        <v>238</v>
      </c>
      <c r="L76" s="34" t="s">
        <v>239</v>
      </c>
      <c r="M76" s="35" t="s">
        <v>238</v>
      </c>
      <c r="N76" s="35" t="s">
        <v>238</v>
      </c>
      <c r="O76" s="35">
        <v>3150</v>
      </c>
      <c r="P76" s="35" t="s">
        <v>238</v>
      </c>
      <c r="Q76" s="35" t="s">
        <v>238</v>
      </c>
      <c r="R76" s="36" t="s">
        <v>238</v>
      </c>
      <c r="S76" s="35" t="s">
        <v>238</v>
      </c>
      <c r="T76" s="35" t="s">
        <v>238</v>
      </c>
      <c r="U76" s="36" t="s">
        <v>238</v>
      </c>
      <c r="V76" s="34" t="s">
        <v>238</v>
      </c>
      <c r="W76" s="35" t="s">
        <v>238</v>
      </c>
      <c r="X76" s="35" t="s">
        <v>238</v>
      </c>
      <c r="Y76" s="35">
        <v>570</v>
      </c>
      <c r="Z76" s="35" t="s">
        <v>238</v>
      </c>
      <c r="AA76" s="35" t="s">
        <v>238</v>
      </c>
      <c r="AB76" s="159" t="s">
        <v>238</v>
      </c>
      <c r="AC76" s="160">
        <v>0</v>
      </c>
      <c r="AD76" s="161">
        <v>0</v>
      </c>
      <c r="AE76" s="162">
        <v>0</v>
      </c>
      <c r="AF76" s="162">
        <v>157.63685210602776</v>
      </c>
      <c r="AG76" s="40">
        <v>0</v>
      </c>
      <c r="AH76" s="239" t="s">
        <v>258</v>
      </c>
      <c r="AI76" s="216" t="s">
        <v>258</v>
      </c>
    </row>
    <row r="77" spans="1:36" s="30" customFormat="1" ht="12">
      <c r="A77" s="30" t="s">
        <v>60</v>
      </c>
      <c r="B77" s="30" t="s">
        <v>10</v>
      </c>
      <c r="C77" s="50" t="s">
        <v>177</v>
      </c>
      <c r="D77" s="50" t="s">
        <v>178</v>
      </c>
      <c r="E77" s="31">
        <v>2773</v>
      </c>
      <c r="F77" s="32">
        <v>2842</v>
      </c>
      <c r="G77" s="32">
        <v>2844</v>
      </c>
      <c r="H77" s="33">
        <v>2726</v>
      </c>
      <c r="I77" s="31" t="s">
        <v>238</v>
      </c>
      <c r="J77" s="32" t="s">
        <v>238</v>
      </c>
      <c r="K77" s="32" t="s">
        <v>238</v>
      </c>
      <c r="L77" s="34" t="s">
        <v>239</v>
      </c>
      <c r="M77" s="35" t="s">
        <v>238</v>
      </c>
      <c r="N77" s="40" t="s">
        <v>238</v>
      </c>
      <c r="O77" s="35">
        <v>5740</v>
      </c>
      <c r="P77" s="35" t="s">
        <v>238</v>
      </c>
      <c r="Q77" s="35" t="s">
        <v>238</v>
      </c>
      <c r="R77" s="36" t="s">
        <v>238</v>
      </c>
      <c r="S77" s="35" t="s">
        <v>238</v>
      </c>
      <c r="T77" s="35" t="s">
        <v>238</v>
      </c>
      <c r="U77" s="36" t="s">
        <v>238</v>
      </c>
      <c r="V77" s="34" t="s">
        <v>238</v>
      </c>
      <c r="W77" s="35" t="s">
        <v>238</v>
      </c>
      <c r="X77" s="35" t="s">
        <v>238</v>
      </c>
      <c r="Y77" s="35">
        <v>1190</v>
      </c>
      <c r="Z77" s="35" t="s">
        <v>238</v>
      </c>
      <c r="AA77" s="35" t="s">
        <v>238</v>
      </c>
      <c r="AB77" s="159" t="s">
        <v>238</v>
      </c>
      <c r="AC77" s="160">
        <v>92.186982514150003</v>
      </c>
      <c r="AD77" s="161">
        <v>126.21954463695</v>
      </c>
      <c r="AE77" s="162">
        <v>78.796901652788009</v>
      </c>
      <c r="AF77" s="162">
        <v>29.993829233599996</v>
      </c>
      <c r="AG77" s="40">
        <v>0</v>
      </c>
      <c r="AH77" s="219" t="s">
        <v>260</v>
      </c>
      <c r="AI77" s="287">
        <v>0.12</v>
      </c>
      <c r="AJ77" s="239"/>
    </row>
    <row r="78" spans="1:36" s="30" customFormat="1" ht="12">
      <c r="A78" s="30" t="s">
        <v>60</v>
      </c>
      <c r="B78" s="30" t="s">
        <v>10</v>
      </c>
      <c r="C78" s="50" t="s">
        <v>166</v>
      </c>
      <c r="D78" s="50" t="s">
        <v>167</v>
      </c>
      <c r="E78" s="31">
        <v>2607</v>
      </c>
      <c r="F78" s="32">
        <v>2796</v>
      </c>
      <c r="G78" s="32">
        <v>2895</v>
      </c>
      <c r="H78" s="33">
        <v>2839</v>
      </c>
      <c r="I78" s="31" t="s">
        <v>238</v>
      </c>
      <c r="J78" s="32" t="s">
        <v>238</v>
      </c>
      <c r="K78" s="32" t="s">
        <v>238</v>
      </c>
      <c r="L78" s="34" t="s">
        <v>239</v>
      </c>
      <c r="M78" s="35" t="s">
        <v>238</v>
      </c>
      <c r="N78" s="40" t="s">
        <v>238</v>
      </c>
      <c r="O78" s="35">
        <v>3410</v>
      </c>
      <c r="P78" s="35" t="s">
        <v>238</v>
      </c>
      <c r="Q78" s="35" t="s">
        <v>238</v>
      </c>
      <c r="R78" s="36" t="s">
        <v>238</v>
      </c>
      <c r="S78" s="35" t="s">
        <v>238</v>
      </c>
      <c r="T78" s="35" t="s">
        <v>238</v>
      </c>
      <c r="U78" s="36" t="s">
        <v>238</v>
      </c>
      <c r="V78" s="34" t="s">
        <v>238</v>
      </c>
      <c r="W78" s="35" t="s">
        <v>238</v>
      </c>
      <c r="X78" s="35" t="s">
        <v>238</v>
      </c>
      <c r="Y78" s="35">
        <v>380</v>
      </c>
      <c r="Z78" s="35" t="s">
        <v>238</v>
      </c>
      <c r="AA78" s="35" t="s">
        <v>238</v>
      </c>
      <c r="AB78" s="159" t="s">
        <v>238</v>
      </c>
      <c r="AC78" s="160">
        <v>0</v>
      </c>
      <c r="AD78" s="161">
        <v>0</v>
      </c>
      <c r="AE78" s="162">
        <v>0</v>
      </c>
      <c r="AF78" s="162">
        <v>298.60542923769998</v>
      </c>
      <c r="AG78" s="40">
        <v>0</v>
      </c>
      <c r="AH78" s="239" t="s">
        <v>258</v>
      </c>
      <c r="AI78" s="216" t="s">
        <v>258</v>
      </c>
    </row>
    <row r="79" spans="1:36" s="30" customFormat="1" ht="12">
      <c r="A79" s="30" t="s">
        <v>60</v>
      </c>
      <c r="B79" s="30" t="s">
        <v>10</v>
      </c>
      <c r="C79" s="50" t="s">
        <v>142</v>
      </c>
      <c r="D79" s="50" t="s">
        <v>143</v>
      </c>
      <c r="E79" s="31">
        <v>2903</v>
      </c>
      <c r="F79" s="32">
        <v>3099</v>
      </c>
      <c r="G79" s="32">
        <v>3318</v>
      </c>
      <c r="H79" s="33">
        <v>3391</v>
      </c>
      <c r="I79" s="31" t="s">
        <v>238</v>
      </c>
      <c r="J79" s="32" t="s">
        <v>238</v>
      </c>
      <c r="K79" s="32" t="s">
        <v>238</v>
      </c>
      <c r="L79" s="34" t="s">
        <v>239</v>
      </c>
      <c r="M79" s="35" t="s">
        <v>238</v>
      </c>
      <c r="N79" s="40" t="s">
        <v>238</v>
      </c>
      <c r="O79" s="35">
        <v>4290</v>
      </c>
      <c r="P79" s="35" t="s">
        <v>238</v>
      </c>
      <c r="Q79" s="35" t="s">
        <v>238</v>
      </c>
      <c r="R79" s="36" t="s">
        <v>238</v>
      </c>
      <c r="S79" s="35" t="s">
        <v>238</v>
      </c>
      <c r="T79" s="35" t="s">
        <v>238</v>
      </c>
      <c r="U79" s="36" t="s">
        <v>238</v>
      </c>
      <c r="V79" s="34" t="s">
        <v>238</v>
      </c>
      <c r="W79" s="35" t="s">
        <v>238</v>
      </c>
      <c r="X79" s="35" t="s">
        <v>238</v>
      </c>
      <c r="Y79" s="35">
        <v>820</v>
      </c>
      <c r="Z79" s="35" t="s">
        <v>238</v>
      </c>
      <c r="AA79" s="35" t="s">
        <v>238</v>
      </c>
      <c r="AB79" s="159" t="s">
        <v>238</v>
      </c>
      <c r="AC79" s="160">
        <v>0</v>
      </c>
      <c r="AD79" s="161">
        <v>0</v>
      </c>
      <c r="AE79" s="162">
        <v>0</v>
      </c>
      <c r="AF79" s="162">
        <v>299.87573545191748</v>
      </c>
      <c r="AG79" s="40">
        <v>163.81248296802741</v>
      </c>
      <c r="AH79" s="239" t="s">
        <v>258</v>
      </c>
      <c r="AI79" s="216" t="s">
        <v>258</v>
      </c>
    </row>
    <row r="80" spans="1:36" s="3" customFormat="1">
      <c r="A80" s="2" t="s">
        <v>57</v>
      </c>
      <c r="B80" s="2" t="s">
        <v>29</v>
      </c>
      <c r="C80" s="2" t="s">
        <v>29</v>
      </c>
      <c r="D80" s="2" t="s">
        <v>54</v>
      </c>
      <c r="E80" s="17">
        <v>75585</v>
      </c>
      <c r="F80" s="18">
        <v>81143</v>
      </c>
      <c r="G80" s="18">
        <v>85483</v>
      </c>
      <c r="H80" s="19">
        <v>86672</v>
      </c>
      <c r="I80" s="17">
        <v>84000</v>
      </c>
      <c r="J80" s="18">
        <v>89000</v>
      </c>
      <c r="K80" s="18">
        <v>90000</v>
      </c>
      <c r="L80" s="25">
        <v>85000</v>
      </c>
      <c r="M80" s="23">
        <v>91000</v>
      </c>
      <c r="N80" s="23">
        <v>108300</v>
      </c>
      <c r="O80" s="23">
        <v>122000</v>
      </c>
      <c r="P80" s="23">
        <v>122000</v>
      </c>
      <c r="Q80" s="23">
        <v>132000</v>
      </c>
      <c r="R80" s="26">
        <v>140000</v>
      </c>
      <c r="S80" s="23">
        <v>31000</v>
      </c>
      <c r="T80" s="23">
        <v>36000</v>
      </c>
      <c r="U80" s="23">
        <v>38000</v>
      </c>
      <c r="V80" s="25">
        <v>36000</v>
      </c>
      <c r="W80" s="23">
        <v>41000</v>
      </c>
      <c r="X80" s="23">
        <v>49130</v>
      </c>
      <c r="Y80" s="23">
        <v>54000</v>
      </c>
      <c r="Z80" s="23">
        <v>54000</v>
      </c>
      <c r="AA80" s="23">
        <v>57000</v>
      </c>
      <c r="AB80" s="170">
        <v>61000</v>
      </c>
      <c r="AC80" s="158">
        <f>SUM(AC81:AC87)</f>
        <v>3752.503537388679</v>
      </c>
      <c r="AD80" s="135">
        <f>SUM(AD81:AD87)</f>
        <v>2531.5581602373632</v>
      </c>
      <c r="AE80" s="18">
        <v>0</v>
      </c>
      <c r="AF80" s="18">
        <f>SUM(AF81:AF87)</f>
        <v>1964.5393035675197</v>
      </c>
      <c r="AG80" s="135">
        <f>SUM(AG81:AG87)</f>
        <v>7.3683349025545146</v>
      </c>
      <c r="AH80" s="235" t="s">
        <v>246</v>
      </c>
      <c r="AI80" s="29">
        <v>0.2</v>
      </c>
    </row>
    <row r="81" spans="1:35" s="30" customFormat="1" ht="12">
      <c r="A81" s="30" t="s">
        <v>60</v>
      </c>
      <c r="B81" s="30" t="s">
        <v>29</v>
      </c>
      <c r="C81" s="50" t="s">
        <v>28</v>
      </c>
      <c r="D81" s="50" t="s">
        <v>206</v>
      </c>
      <c r="E81" s="31">
        <v>21786</v>
      </c>
      <c r="F81" s="32">
        <v>24260</v>
      </c>
      <c r="G81" s="32">
        <v>26049</v>
      </c>
      <c r="H81" s="33">
        <v>26693</v>
      </c>
      <c r="I81" s="31" t="s">
        <v>238</v>
      </c>
      <c r="J81" s="32" t="s">
        <v>238</v>
      </c>
      <c r="K81" s="32" t="s">
        <v>238</v>
      </c>
      <c r="L81" s="34" t="s">
        <v>239</v>
      </c>
      <c r="M81" s="35" t="s">
        <v>238</v>
      </c>
      <c r="N81" s="35">
        <v>35800</v>
      </c>
      <c r="O81" s="35">
        <v>41350</v>
      </c>
      <c r="P81" s="35" t="s">
        <v>238</v>
      </c>
      <c r="Q81" s="35" t="s">
        <v>238</v>
      </c>
      <c r="R81" s="36" t="s">
        <v>238</v>
      </c>
      <c r="S81" s="35" t="s">
        <v>238</v>
      </c>
      <c r="T81" s="35" t="s">
        <v>238</v>
      </c>
      <c r="U81" s="36" t="s">
        <v>238</v>
      </c>
      <c r="V81" s="34" t="s">
        <v>238</v>
      </c>
      <c r="W81" s="35" t="s">
        <v>238</v>
      </c>
      <c r="X81" s="35">
        <v>15590</v>
      </c>
      <c r="Y81" s="35">
        <v>17350</v>
      </c>
      <c r="Z81" s="35" t="s">
        <v>238</v>
      </c>
      <c r="AA81" s="35" t="s">
        <v>238</v>
      </c>
      <c r="AB81" s="159" t="s">
        <v>238</v>
      </c>
      <c r="AC81" s="160">
        <v>1441.7074762266791</v>
      </c>
      <c r="AD81" s="161">
        <v>702.09347222875704</v>
      </c>
      <c r="AE81" s="162">
        <v>0</v>
      </c>
      <c r="AF81" s="162">
        <v>283.58188704179997</v>
      </c>
      <c r="AG81" s="40">
        <v>3.2897301696900003</v>
      </c>
      <c r="AH81" s="236" t="s">
        <v>246</v>
      </c>
      <c r="AI81" s="42">
        <v>0.2</v>
      </c>
    </row>
    <row r="82" spans="1:35" s="30" customFormat="1" ht="12">
      <c r="A82" s="30" t="s">
        <v>60</v>
      </c>
      <c r="B82" s="30" t="s">
        <v>29</v>
      </c>
      <c r="C82" s="50" t="s">
        <v>136</v>
      </c>
      <c r="D82" s="50" t="s">
        <v>137</v>
      </c>
      <c r="E82" s="31">
        <v>10657</v>
      </c>
      <c r="F82" s="32">
        <v>11052</v>
      </c>
      <c r="G82" s="32">
        <v>11148</v>
      </c>
      <c r="H82" s="33">
        <v>10770</v>
      </c>
      <c r="I82" s="31" t="s">
        <v>238</v>
      </c>
      <c r="J82" s="32" t="s">
        <v>238</v>
      </c>
      <c r="K82" s="32" t="s">
        <v>238</v>
      </c>
      <c r="L82" s="34" t="s">
        <v>239</v>
      </c>
      <c r="M82" s="35" t="s">
        <v>238</v>
      </c>
      <c r="N82" s="35">
        <v>13510</v>
      </c>
      <c r="O82" s="35">
        <v>15530</v>
      </c>
      <c r="P82" s="35" t="s">
        <v>238</v>
      </c>
      <c r="Q82" s="35" t="s">
        <v>238</v>
      </c>
      <c r="R82" s="36" t="s">
        <v>238</v>
      </c>
      <c r="S82" s="35" t="s">
        <v>238</v>
      </c>
      <c r="T82" s="35" t="s">
        <v>238</v>
      </c>
      <c r="U82" s="36" t="s">
        <v>238</v>
      </c>
      <c r="V82" s="34" t="s">
        <v>238</v>
      </c>
      <c r="W82" s="35" t="s">
        <v>238</v>
      </c>
      <c r="X82" s="35">
        <v>4600</v>
      </c>
      <c r="Y82" s="35">
        <v>5460</v>
      </c>
      <c r="Z82" s="35" t="s">
        <v>238</v>
      </c>
      <c r="AA82" s="35" t="s">
        <v>238</v>
      </c>
      <c r="AB82" s="159" t="s">
        <v>238</v>
      </c>
      <c r="AC82" s="160">
        <v>689.73898656520009</v>
      </c>
      <c r="AD82" s="161">
        <v>491.32376924668495</v>
      </c>
      <c r="AE82" s="162">
        <v>0</v>
      </c>
      <c r="AF82" s="162">
        <v>275.17567094090941</v>
      </c>
      <c r="AG82" s="40">
        <v>0</v>
      </c>
      <c r="AH82" s="236" t="s">
        <v>246</v>
      </c>
      <c r="AI82" s="42">
        <v>0.2</v>
      </c>
    </row>
    <row r="83" spans="1:35" s="30" customFormat="1" ht="12">
      <c r="A83" s="30" t="s">
        <v>60</v>
      </c>
      <c r="B83" s="30" t="s">
        <v>29</v>
      </c>
      <c r="C83" s="50" t="s">
        <v>74</v>
      </c>
      <c r="D83" s="50" t="s">
        <v>75</v>
      </c>
      <c r="E83" s="31">
        <v>10176</v>
      </c>
      <c r="F83" s="32">
        <v>11174</v>
      </c>
      <c r="G83" s="32">
        <v>12380</v>
      </c>
      <c r="H83" s="33">
        <v>12066</v>
      </c>
      <c r="I83" s="31" t="s">
        <v>238</v>
      </c>
      <c r="J83" s="32" t="s">
        <v>238</v>
      </c>
      <c r="K83" s="32" t="s">
        <v>238</v>
      </c>
      <c r="L83" s="34" t="s">
        <v>239</v>
      </c>
      <c r="M83" s="35" t="s">
        <v>238</v>
      </c>
      <c r="N83" s="35">
        <v>14580</v>
      </c>
      <c r="O83" s="35">
        <v>15290</v>
      </c>
      <c r="P83" s="35" t="s">
        <v>238</v>
      </c>
      <c r="Q83" s="35" t="s">
        <v>238</v>
      </c>
      <c r="R83" s="36" t="s">
        <v>238</v>
      </c>
      <c r="S83" s="35" t="s">
        <v>238</v>
      </c>
      <c r="T83" s="35" t="s">
        <v>238</v>
      </c>
      <c r="U83" s="36" t="s">
        <v>238</v>
      </c>
      <c r="V83" s="34" t="s">
        <v>238</v>
      </c>
      <c r="W83" s="35" t="s">
        <v>238</v>
      </c>
      <c r="X83" s="35">
        <v>5340</v>
      </c>
      <c r="Y83" s="35">
        <v>5760</v>
      </c>
      <c r="Z83" s="35" t="s">
        <v>238</v>
      </c>
      <c r="AA83" s="35" t="s">
        <v>238</v>
      </c>
      <c r="AB83" s="159" t="s">
        <v>238</v>
      </c>
      <c r="AC83" s="160">
        <v>285.65658557500001</v>
      </c>
      <c r="AD83" s="161">
        <v>51.941962058200005</v>
      </c>
      <c r="AE83" s="162">
        <v>0</v>
      </c>
      <c r="AF83" s="162">
        <v>538.83378497158014</v>
      </c>
      <c r="AG83" s="40">
        <v>0</v>
      </c>
      <c r="AH83" s="236" t="s">
        <v>246</v>
      </c>
      <c r="AI83" s="42">
        <v>0.2</v>
      </c>
    </row>
    <row r="84" spans="1:35" s="30" customFormat="1" ht="12">
      <c r="A84" s="30" t="s">
        <v>60</v>
      </c>
      <c r="B84" s="30" t="s">
        <v>29</v>
      </c>
      <c r="C84" s="50" t="s">
        <v>81</v>
      </c>
      <c r="D84" s="50" t="s">
        <v>82</v>
      </c>
      <c r="E84" s="31">
        <v>8827</v>
      </c>
      <c r="F84" s="32">
        <v>9303</v>
      </c>
      <c r="G84" s="32">
        <v>9851</v>
      </c>
      <c r="H84" s="33">
        <v>9989</v>
      </c>
      <c r="I84" s="31" t="s">
        <v>238</v>
      </c>
      <c r="J84" s="32" t="s">
        <v>238</v>
      </c>
      <c r="K84" s="32" t="s">
        <v>238</v>
      </c>
      <c r="L84" s="34" t="s">
        <v>239</v>
      </c>
      <c r="M84" s="35" t="s">
        <v>238</v>
      </c>
      <c r="N84" s="35">
        <v>11550</v>
      </c>
      <c r="O84" s="35">
        <v>12670</v>
      </c>
      <c r="P84" s="35" t="s">
        <v>238</v>
      </c>
      <c r="Q84" s="35" t="s">
        <v>238</v>
      </c>
      <c r="R84" s="36" t="s">
        <v>238</v>
      </c>
      <c r="S84" s="35" t="s">
        <v>238</v>
      </c>
      <c r="T84" s="35" t="s">
        <v>238</v>
      </c>
      <c r="U84" s="36" t="s">
        <v>238</v>
      </c>
      <c r="V84" s="34" t="s">
        <v>238</v>
      </c>
      <c r="W84" s="35" t="s">
        <v>238</v>
      </c>
      <c r="X84" s="35">
        <v>5740</v>
      </c>
      <c r="Y84" s="35">
        <v>6110</v>
      </c>
      <c r="Z84" s="35" t="s">
        <v>238</v>
      </c>
      <c r="AA84" s="35" t="s">
        <v>238</v>
      </c>
      <c r="AB84" s="159" t="s">
        <v>238</v>
      </c>
      <c r="AC84" s="160">
        <v>223.2861594844</v>
      </c>
      <c r="AD84" s="161">
        <v>230.365531086152</v>
      </c>
      <c r="AE84" s="162">
        <v>0</v>
      </c>
      <c r="AF84" s="162">
        <v>365.12297239408576</v>
      </c>
      <c r="AG84" s="40">
        <v>0</v>
      </c>
      <c r="AH84" s="236" t="s">
        <v>246</v>
      </c>
      <c r="AI84" s="42">
        <v>0.2</v>
      </c>
    </row>
    <row r="85" spans="1:35" s="30" customFormat="1" ht="12">
      <c r="A85" s="30" t="s">
        <v>60</v>
      </c>
      <c r="B85" s="30" t="s">
        <v>29</v>
      </c>
      <c r="C85" s="50" t="s">
        <v>138</v>
      </c>
      <c r="D85" s="50" t="s">
        <v>139</v>
      </c>
      <c r="E85" s="31">
        <v>7854</v>
      </c>
      <c r="F85" s="32">
        <v>8164</v>
      </c>
      <c r="G85" s="32">
        <v>8504</v>
      </c>
      <c r="H85" s="33">
        <v>8334</v>
      </c>
      <c r="I85" s="31" t="s">
        <v>238</v>
      </c>
      <c r="J85" s="32" t="s">
        <v>238</v>
      </c>
      <c r="K85" s="32" t="s">
        <v>238</v>
      </c>
      <c r="L85" s="34" t="s">
        <v>239</v>
      </c>
      <c r="M85" s="35" t="s">
        <v>238</v>
      </c>
      <c r="N85" s="35">
        <v>10450</v>
      </c>
      <c r="O85" s="35">
        <v>11640</v>
      </c>
      <c r="P85" s="35" t="s">
        <v>238</v>
      </c>
      <c r="Q85" s="35" t="s">
        <v>238</v>
      </c>
      <c r="R85" s="36" t="s">
        <v>238</v>
      </c>
      <c r="S85" s="35" t="s">
        <v>238</v>
      </c>
      <c r="T85" s="35" t="s">
        <v>238</v>
      </c>
      <c r="U85" s="36" t="s">
        <v>238</v>
      </c>
      <c r="V85" s="34" t="s">
        <v>238</v>
      </c>
      <c r="W85" s="35" t="s">
        <v>238</v>
      </c>
      <c r="X85" s="35">
        <v>3820</v>
      </c>
      <c r="Y85" s="35">
        <v>4560</v>
      </c>
      <c r="Z85" s="35" t="s">
        <v>238</v>
      </c>
      <c r="AA85" s="35" t="s">
        <v>238</v>
      </c>
      <c r="AB85" s="159" t="s">
        <v>238</v>
      </c>
      <c r="AC85" s="160">
        <v>464.69034566439603</v>
      </c>
      <c r="AD85" s="161">
        <v>432.39617156576662</v>
      </c>
      <c r="AE85" s="162">
        <v>0</v>
      </c>
      <c r="AF85" s="162">
        <v>45.387961736099996</v>
      </c>
      <c r="AG85" s="40">
        <v>0</v>
      </c>
      <c r="AH85" s="236" t="s">
        <v>246</v>
      </c>
      <c r="AI85" s="42">
        <v>0.2</v>
      </c>
    </row>
    <row r="86" spans="1:35" s="30" customFormat="1" ht="12">
      <c r="A86" s="30" t="s">
        <v>60</v>
      </c>
      <c r="B86" s="30" t="s">
        <v>29</v>
      </c>
      <c r="C86" s="50" t="s">
        <v>70</v>
      </c>
      <c r="D86" s="50" t="s">
        <v>71</v>
      </c>
      <c r="E86" s="31">
        <v>5416</v>
      </c>
      <c r="F86" s="32">
        <v>5885</v>
      </c>
      <c r="G86" s="32">
        <v>6689</v>
      </c>
      <c r="H86" s="33">
        <v>7029</v>
      </c>
      <c r="I86" s="31" t="s">
        <v>238</v>
      </c>
      <c r="J86" s="32" t="s">
        <v>238</v>
      </c>
      <c r="K86" s="32" t="s">
        <v>238</v>
      </c>
      <c r="L86" s="34" t="s">
        <v>239</v>
      </c>
      <c r="M86" s="35" t="s">
        <v>238</v>
      </c>
      <c r="N86" s="35">
        <v>8720</v>
      </c>
      <c r="O86" s="35">
        <v>9920</v>
      </c>
      <c r="P86" s="35" t="s">
        <v>238</v>
      </c>
      <c r="Q86" s="35" t="s">
        <v>238</v>
      </c>
      <c r="R86" s="36" t="s">
        <v>238</v>
      </c>
      <c r="S86" s="35" t="s">
        <v>238</v>
      </c>
      <c r="T86" s="35" t="s">
        <v>238</v>
      </c>
      <c r="U86" s="36" t="s">
        <v>238</v>
      </c>
      <c r="V86" s="34" t="s">
        <v>238</v>
      </c>
      <c r="W86" s="35" t="s">
        <v>238</v>
      </c>
      <c r="X86" s="35">
        <v>5240</v>
      </c>
      <c r="Y86" s="35">
        <v>5760</v>
      </c>
      <c r="Z86" s="35" t="s">
        <v>238</v>
      </c>
      <c r="AA86" s="35" t="s">
        <v>238</v>
      </c>
      <c r="AB86" s="159" t="s">
        <v>238</v>
      </c>
      <c r="AC86" s="160">
        <v>0</v>
      </c>
      <c r="AD86" s="161">
        <v>0</v>
      </c>
      <c r="AE86" s="162">
        <v>0</v>
      </c>
      <c r="AF86" s="162">
        <v>277.85117218604455</v>
      </c>
      <c r="AG86" s="40">
        <v>4.0786047328645143</v>
      </c>
      <c r="AH86" s="236" t="s">
        <v>246</v>
      </c>
      <c r="AI86" s="42">
        <v>0.2</v>
      </c>
    </row>
    <row r="87" spans="1:35" s="30" customFormat="1" ht="12">
      <c r="A87" s="30" t="s">
        <v>60</v>
      </c>
      <c r="B87" s="30" t="s">
        <v>29</v>
      </c>
      <c r="C87" s="50" t="s">
        <v>147</v>
      </c>
      <c r="D87" s="50" t="s">
        <v>148</v>
      </c>
      <c r="E87" s="31">
        <v>10869</v>
      </c>
      <c r="F87" s="32">
        <v>11305</v>
      </c>
      <c r="G87" s="32">
        <v>11175</v>
      </c>
      <c r="H87" s="33">
        <v>11477</v>
      </c>
      <c r="I87" s="31" t="s">
        <v>238</v>
      </c>
      <c r="J87" s="32" t="s">
        <v>238</v>
      </c>
      <c r="K87" s="32" t="s">
        <v>238</v>
      </c>
      <c r="L87" s="34" t="s">
        <v>239</v>
      </c>
      <c r="M87" s="35" t="s">
        <v>238</v>
      </c>
      <c r="N87" s="35">
        <v>13680</v>
      </c>
      <c r="O87" s="35">
        <v>15600</v>
      </c>
      <c r="P87" s="35" t="s">
        <v>238</v>
      </c>
      <c r="Q87" s="35" t="s">
        <v>238</v>
      </c>
      <c r="R87" s="36" t="s">
        <v>238</v>
      </c>
      <c r="S87" s="35" t="s">
        <v>238</v>
      </c>
      <c r="T87" s="35" t="s">
        <v>238</v>
      </c>
      <c r="U87" s="36" t="s">
        <v>238</v>
      </c>
      <c r="V87" s="34" t="s">
        <v>238</v>
      </c>
      <c r="W87" s="35" t="s">
        <v>238</v>
      </c>
      <c r="X87" s="35">
        <v>8370</v>
      </c>
      <c r="Y87" s="35">
        <v>9020</v>
      </c>
      <c r="Z87" s="35" t="s">
        <v>238</v>
      </c>
      <c r="AA87" s="35" t="s">
        <v>238</v>
      </c>
      <c r="AB87" s="159" t="s">
        <v>238</v>
      </c>
      <c r="AC87" s="160">
        <v>647.42398387300398</v>
      </c>
      <c r="AD87" s="161">
        <v>623.43725405180271</v>
      </c>
      <c r="AE87" s="162">
        <v>0</v>
      </c>
      <c r="AF87" s="162">
        <v>178.585854297</v>
      </c>
      <c r="AG87" s="40">
        <v>0</v>
      </c>
      <c r="AH87" s="236" t="s">
        <v>246</v>
      </c>
      <c r="AI87" s="42">
        <v>0.2</v>
      </c>
    </row>
    <row r="88" spans="1:35" s="3" customFormat="1">
      <c r="A88" s="2" t="s">
        <v>17</v>
      </c>
      <c r="B88" s="2" t="s">
        <v>33</v>
      </c>
      <c r="C88" s="2" t="s">
        <v>32</v>
      </c>
      <c r="D88" s="2" t="s">
        <v>33</v>
      </c>
      <c r="E88" s="20">
        <v>95821</v>
      </c>
      <c r="F88" s="21">
        <v>106170</v>
      </c>
      <c r="G88" s="21">
        <v>114942</v>
      </c>
      <c r="H88" s="22">
        <v>121688</v>
      </c>
      <c r="I88" s="20">
        <v>111000</v>
      </c>
      <c r="J88" s="21">
        <v>120000</v>
      </c>
      <c r="K88" s="21">
        <v>126000</v>
      </c>
      <c r="L88" s="20">
        <v>110000</v>
      </c>
      <c r="M88" s="23">
        <v>132000</v>
      </c>
      <c r="N88" s="23">
        <v>160700</v>
      </c>
      <c r="O88" s="23">
        <v>175000</v>
      </c>
      <c r="P88" s="23">
        <v>177000</v>
      </c>
      <c r="Q88" s="23">
        <v>184000</v>
      </c>
      <c r="R88" s="26">
        <v>191000</v>
      </c>
      <c r="S88" s="23">
        <v>66000</v>
      </c>
      <c r="T88" s="23">
        <v>71000</v>
      </c>
      <c r="U88" s="23">
        <v>72000</v>
      </c>
      <c r="V88" s="25">
        <v>63000</v>
      </c>
      <c r="W88" s="23">
        <v>76000</v>
      </c>
      <c r="X88" s="23">
        <v>87870</v>
      </c>
      <c r="Y88" s="23">
        <v>92000</v>
      </c>
      <c r="Z88" s="23">
        <v>94000</v>
      </c>
      <c r="AA88" s="23">
        <v>97000</v>
      </c>
      <c r="AB88" s="26">
        <v>101000</v>
      </c>
      <c r="AC88" s="158">
        <v>6555.7251536685299</v>
      </c>
      <c r="AD88" s="135">
        <v>2206.0794434778863</v>
      </c>
      <c r="AE88" s="18">
        <v>0</v>
      </c>
      <c r="AF88" s="18">
        <v>0</v>
      </c>
      <c r="AG88" s="48">
        <v>0</v>
      </c>
      <c r="AH88" s="235" t="s">
        <v>241</v>
      </c>
      <c r="AI88" s="29">
        <v>0.4</v>
      </c>
    </row>
    <row r="89" spans="1:35" s="3" customFormat="1">
      <c r="A89" s="2" t="s">
        <v>57</v>
      </c>
      <c r="B89" s="2" t="s">
        <v>27</v>
      </c>
      <c r="C89" s="2" t="s">
        <v>27</v>
      </c>
      <c r="D89" s="2" t="s">
        <v>53</v>
      </c>
      <c r="E89" s="20">
        <v>405435</v>
      </c>
      <c r="F89" s="21">
        <v>438515</v>
      </c>
      <c r="G89" s="21">
        <v>478121</v>
      </c>
      <c r="H89" s="22">
        <v>507096</v>
      </c>
      <c r="I89" s="20">
        <v>457000</v>
      </c>
      <c r="J89" s="21">
        <v>499000</v>
      </c>
      <c r="K89" s="21">
        <v>528000</v>
      </c>
      <c r="L89" s="20">
        <v>456000</v>
      </c>
      <c r="M89" s="23">
        <v>526000</v>
      </c>
      <c r="N89" s="23">
        <v>623000</v>
      </c>
      <c r="O89" s="23">
        <v>729000</v>
      </c>
      <c r="P89" s="23">
        <v>742000</v>
      </c>
      <c r="Q89" s="23">
        <v>789000</v>
      </c>
      <c r="R89" s="26">
        <v>835000</v>
      </c>
      <c r="S89" s="23">
        <v>230000</v>
      </c>
      <c r="T89" s="23">
        <v>259000</v>
      </c>
      <c r="U89" s="23">
        <v>269000</v>
      </c>
      <c r="V89" s="25">
        <v>236000</v>
      </c>
      <c r="W89" s="23">
        <v>282000</v>
      </c>
      <c r="X89" s="23">
        <v>324000</v>
      </c>
      <c r="Y89" s="23">
        <v>366000</v>
      </c>
      <c r="Z89" s="23">
        <v>366000</v>
      </c>
      <c r="AA89" s="23">
        <v>383000</v>
      </c>
      <c r="AB89" s="26">
        <v>404000</v>
      </c>
      <c r="AC89" s="158">
        <f>SUM(AC90:AC96)</f>
        <v>25122.229205255149</v>
      </c>
      <c r="AD89" s="135">
        <f>SUM(AD90:AD96)</f>
        <v>6576.0629056935259</v>
      </c>
      <c r="AE89" s="135">
        <f>SUM(AE90:AE96)</f>
        <v>258.62141420302146</v>
      </c>
      <c r="AF89" s="135">
        <f>SUM(AF90:AF96)</f>
        <v>2116.1812056194258</v>
      </c>
      <c r="AG89" s="48">
        <v>0</v>
      </c>
      <c r="AH89" s="235" t="s">
        <v>247</v>
      </c>
      <c r="AI89" s="29">
        <v>0.45</v>
      </c>
    </row>
    <row r="90" spans="1:35" s="30" customFormat="1" ht="12">
      <c r="A90" s="30" t="s">
        <v>60</v>
      </c>
      <c r="B90" s="30" t="s">
        <v>27</v>
      </c>
      <c r="C90" s="50" t="s">
        <v>27</v>
      </c>
      <c r="D90" s="50" t="s">
        <v>146</v>
      </c>
      <c r="E90" s="31">
        <v>77949</v>
      </c>
      <c r="F90" s="32">
        <v>86543</v>
      </c>
      <c r="G90" s="32">
        <v>97475</v>
      </c>
      <c r="H90" s="33">
        <v>98780</v>
      </c>
      <c r="I90" s="31" t="s">
        <v>238</v>
      </c>
      <c r="J90" s="32" t="s">
        <v>238</v>
      </c>
      <c r="K90" s="32" t="s">
        <v>238</v>
      </c>
      <c r="L90" s="34" t="s">
        <v>239</v>
      </c>
      <c r="M90" s="35" t="s">
        <v>238</v>
      </c>
      <c r="N90" s="35" t="s">
        <v>238</v>
      </c>
      <c r="O90" s="40">
        <v>137000</v>
      </c>
      <c r="P90" s="35" t="s">
        <v>238</v>
      </c>
      <c r="Q90" s="35" t="s">
        <v>238</v>
      </c>
      <c r="R90" s="36" t="s">
        <v>238</v>
      </c>
      <c r="S90" s="35" t="s">
        <v>238</v>
      </c>
      <c r="T90" s="35" t="s">
        <v>238</v>
      </c>
      <c r="U90" s="36" t="s">
        <v>238</v>
      </c>
      <c r="V90" s="34" t="s">
        <v>238</v>
      </c>
      <c r="W90" s="35" t="s">
        <v>238</v>
      </c>
      <c r="X90" s="35" t="s">
        <v>238</v>
      </c>
      <c r="Y90" s="40">
        <v>88000</v>
      </c>
      <c r="Z90" s="35" t="s">
        <v>238</v>
      </c>
      <c r="AA90" s="35" t="s">
        <v>238</v>
      </c>
      <c r="AB90" s="159" t="s">
        <v>238</v>
      </c>
      <c r="AC90" s="160">
        <v>5333.0221744530199</v>
      </c>
      <c r="AD90" s="161">
        <v>962.99731786771065</v>
      </c>
      <c r="AE90" s="162">
        <v>0</v>
      </c>
      <c r="AF90" s="162">
        <v>0</v>
      </c>
      <c r="AG90" s="40">
        <v>0</v>
      </c>
      <c r="AH90" s="236" t="s">
        <v>247</v>
      </c>
      <c r="AI90" s="42">
        <v>0.45</v>
      </c>
    </row>
    <row r="91" spans="1:35" s="30" customFormat="1" ht="12">
      <c r="A91" s="30" t="s">
        <v>60</v>
      </c>
      <c r="B91" s="30" t="s">
        <v>27</v>
      </c>
      <c r="C91" s="50" t="s">
        <v>91</v>
      </c>
      <c r="D91" s="50" t="s">
        <v>92</v>
      </c>
      <c r="E91" s="31">
        <v>178420</v>
      </c>
      <c r="F91" s="32">
        <v>190399</v>
      </c>
      <c r="G91" s="32">
        <v>204668</v>
      </c>
      <c r="H91" s="33">
        <v>219153</v>
      </c>
      <c r="I91" s="31" t="s">
        <v>238</v>
      </c>
      <c r="J91" s="32" t="s">
        <v>238</v>
      </c>
      <c r="K91" s="32" t="s">
        <v>238</v>
      </c>
      <c r="L91" s="34" t="s">
        <v>239</v>
      </c>
      <c r="M91" s="35" t="s">
        <v>238</v>
      </c>
      <c r="N91" s="35" t="s">
        <v>238</v>
      </c>
      <c r="O91" s="40">
        <v>313000</v>
      </c>
      <c r="P91" s="35" t="s">
        <v>238</v>
      </c>
      <c r="Q91" s="35" t="s">
        <v>238</v>
      </c>
      <c r="R91" s="36" t="s">
        <v>238</v>
      </c>
      <c r="S91" s="35" t="s">
        <v>238</v>
      </c>
      <c r="T91" s="35" t="s">
        <v>238</v>
      </c>
      <c r="U91" s="36" t="s">
        <v>238</v>
      </c>
      <c r="V91" s="34" t="s">
        <v>238</v>
      </c>
      <c r="W91" s="35" t="s">
        <v>238</v>
      </c>
      <c r="X91" s="35" t="s">
        <v>238</v>
      </c>
      <c r="Y91" s="40">
        <v>130000</v>
      </c>
      <c r="Z91" s="35" t="s">
        <v>238</v>
      </c>
      <c r="AA91" s="35" t="s">
        <v>238</v>
      </c>
      <c r="AB91" s="159" t="s">
        <v>238</v>
      </c>
      <c r="AC91" s="160">
        <v>10148.2579377533</v>
      </c>
      <c r="AD91" s="161">
        <v>2308.1217211417697</v>
      </c>
      <c r="AE91" s="162">
        <v>35.5843992354215</v>
      </c>
      <c r="AF91" s="162">
        <v>0</v>
      </c>
      <c r="AG91" s="40">
        <v>0</v>
      </c>
      <c r="AH91" s="236" t="s">
        <v>247</v>
      </c>
      <c r="AI91" s="42">
        <v>0.45</v>
      </c>
    </row>
    <row r="92" spans="1:35" s="30" customFormat="1" ht="12">
      <c r="A92" s="30" t="s">
        <v>60</v>
      </c>
      <c r="B92" s="30" t="s">
        <v>27</v>
      </c>
      <c r="C92" s="50" t="s">
        <v>26</v>
      </c>
      <c r="D92" s="50" t="s">
        <v>133</v>
      </c>
      <c r="E92" s="31">
        <v>101429</v>
      </c>
      <c r="F92" s="32">
        <v>110372</v>
      </c>
      <c r="G92" s="32">
        <v>120371</v>
      </c>
      <c r="H92" s="33">
        <v>126748</v>
      </c>
      <c r="I92" s="31" t="s">
        <v>238</v>
      </c>
      <c r="J92" s="32" t="s">
        <v>238</v>
      </c>
      <c r="K92" s="32" t="s">
        <v>238</v>
      </c>
      <c r="L92" s="34" t="s">
        <v>239</v>
      </c>
      <c r="M92" s="35" t="s">
        <v>238</v>
      </c>
      <c r="N92" s="35" t="s">
        <v>238</v>
      </c>
      <c r="O92" s="40">
        <v>173000</v>
      </c>
      <c r="P92" s="35" t="s">
        <v>238</v>
      </c>
      <c r="Q92" s="35" t="s">
        <v>238</v>
      </c>
      <c r="R92" s="36" t="s">
        <v>238</v>
      </c>
      <c r="S92" s="35" t="s">
        <v>238</v>
      </c>
      <c r="T92" s="35" t="s">
        <v>238</v>
      </c>
      <c r="U92" s="36" t="s">
        <v>238</v>
      </c>
      <c r="V92" s="34" t="s">
        <v>238</v>
      </c>
      <c r="W92" s="35" t="s">
        <v>238</v>
      </c>
      <c r="X92" s="35" t="s">
        <v>238</v>
      </c>
      <c r="Y92" s="40">
        <v>100000</v>
      </c>
      <c r="Z92" s="35" t="s">
        <v>238</v>
      </c>
      <c r="AA92" s="35" t="s">
        <v>238</v>
      </c>
      <c r="AB92" s="159" t="s">
        <v>238</v>
      </c>
      <c r="AC92" s="160">
        <v>7271.0559173800002</v>
      </c>
      <c r="AD92" s="161">
        <v>1790.2660987107479</v>
      </c>
      <c r="AE92" s="162">
        <v>223.03701496759999</v>
      </c>
      <c r="AF92" s="162">
        <v>0</v>
      </c>
      <c r="AG92" s="40">
        <v>0</v>
      </c>
      <c r="AH92" s="236" t="s">
        <v>247</v>
      </c>
      <c r="AI92" s="42">
        <v>0.45</v>
      </c>
    </row>
    <row r="93" spans="1:35" s="30" customFormat="1" ht="12">
      <c r="A93" s="30" t="s">
        <v>60</v>
      </c>
      <c r="B93" s="30" t="s">
        <v>27</v>
      </c>
      <c r="C93" s="50" t="s">
        <v>156</v>
      </c>
      <c r="D93" s="50" t="s">
        <v>157</v>
      </c>
      <c r="E93" s="31">
        <v>17325</v>
      </c>
      <c r="F93" s="32">
        <v>18201</v>
      </c>
      <c r="G93" s="32">
        <v>19658</v>
      </c>
      <c r="H93" s="33">
        <v>23145</v>
      </c>
      <c r="I93" s="31" t="s">
        <v>238</v>
      </c>
      <c r="J93" s="32" t="s">
        <v>238</v>
      </c>
      <c r="K93" s="32" t="s">
        <v>238</v>
      </c>
      <c r="L93" s="34" t="s">
        <v>239</v>
      </c>
      <c r="M93" s="35" t="s">
        <v>238</v>
      </c>
      <c r="N93" s="35" t="s">
        <v>238</v>
      </c>
      <c r="O93" s="40">
        <v>32500</v>
      </c>
      <c r="P93" s="35" t="s">
        <v>238</v>
      </c>
      <c r="Q93" s="35" t="s">
        <v>238</v>
      </c>
      <c r="R93" s="36" t="s">
        <v>238</v>
      </c>
      <c r="S93" s="35" t="s">
        <v>238</v>
      </c>
      <c r="T93" s="35" t="s">
        <v>238</v>
      </c>
      <c r="U93" s="36" t="s">
        <v>238</v>
      </c>
      <c r="V93" s="34" t="s">
        <v>238</v>
      </c>
      <c r="W93" s="35" t="s">
        <v>238</v>
      </c>
      <c r="X93" s="35" t="s">
        <v>238</v>
      </c>
      <c r="Y93" s="40">
        <v>18800</v>
      </c>
      <c r="Z93" s="35" t="s">
        <v>238</v>
      </c>
      <c r="AA93" s="35" t="s">
        <v>238</v>
      </c>
      <c r="AB93" s="159" t="s">
        <v>238</v>
      </c>
      <c r="AC93" s="160">
        <v>987.67362932790002</v>
      </c>
      <c r="AD93" s="161">
        <v>904.76308586948483</v>
      </c>
      <c r="AE93" s="162">
        <v>0</v>
      </c>
      <c r="AF93" s="162">
        <v>587.99678998378988</v>
      </c>
      <c r="AG93" s="40">
        <v>0</v>
      </c>
      <c r="AH93" s="236" t="s">
        <v>247</v>
      </c>
      <c r="AI93" s="42">
        <v>0.45</v>
      </c>
    </row>
    <row r="94" spans="1:35" s="30" customFormat="1" ht="12">
      <c r="A94" s="30" t="s">
        <v>60</v>
      </c>
      <c r="B94" s="30" t="s">
        <v>27</v>
      </c>
      <c r="C94" s="50" t="s">
        <v>196</v>
      </c>
      <c r="D94" s="50" t="s">
        <v>197</v>
      </c>
      <c r="E94" s="31">
        <v>8664</v>
      </c>
      <c r="F94" s="32">
        <v>9365</v>
      </c>
      <c r="G94" s="32">
        <v>9789</v>
      </c>
      <c r="H94" s="33">
        <v>10713</v>
      </c>
      <c r="I94" s="31" t="s">
        <v>238</v>
      </c>
      <c r="J94" s="32" t="s">
        <v>238</v>
      </c>
      <c r="K94" s="32" t="s">
        <v>238</v>
      </c>
      <c r="L94" s="34" t="s">
        <v>239</v>
      </c>
      <c r="M94" s="35" t="s">
        <v>238</v>
      </c>
      <c r="N94" s="35" t="s">
        <v>238</v>
      </c>
      <c r="O94" s="40">
        <v>12000</v>
      </c>
      <c r="P94" s="35" t="s">
        <v>238</v>
      </c>
      <c r="Q94" s="35" t="s">
        <v>238</v>
      </c>
      <c r="R94" s="36" t="s">
        <v>238</v>
      </c>
      <c r="S94" s="35" t="s">
        <v>238</v>
      </c>
      <c r="T94" s="35" t="s">
        <v>238</v>
      </c>
      <c r="U94" s="36" t="s">
        <v>238</v>
      </c>
      <c r="V94" s="34" t="s">
        <v>238</v>
      </c>
      <c r="W94" s="35" t="s">
        <v>238</v>
      </c>
      <c r="X94" s="35" t="s">
        <v>238</v>
      </c>
      <c r="Y94" s="40">
        <v>4100</v>
      </c>
      <c r="Z94" s="35" t="s">
        <v>238</v>
      </c>
      <c r="AA94" s="35" t="s">
        <v>238</v>
      </c>
      <c r="AB94" s="159" t="s">
        <v>238</v>
      </c>
      <c r="AC94" s="160">
        <v>178.68778345613001</v>
      </c>
      <c r="AD94" s="161">
        <v>18.781977573738335</v>
      </c>
      <c r="AE94" s="162">
        <v>0</v>
      </c>
      <c r="AF94" s="162">
        <v>432.07016307708574</v>
      </c>
      <c r="AG94" s="40">
        <v>0</v>
      </c>
      <c r="AH94" s="236" t="s">
        <v>247</v>
      </c>
      <c r="AI94" s="42">
        <v>0.45</v>
      </c>
    </row>
    <row r="95" spans="1:35" s="30" customFormat="1" ht="12">
      <c r="A95" s="30" t="s">
        <v>60</v>
      </c>
      <c r="B95" s="30" t="s">
        <v>27</v>
      </c>
      <c r="C95" s="50" t="s">
        <v>122</v>
      </c>
      <c r="D95" s="50" t="s">
        <v>123</v>
      </c>
      <c r="E95" s="31">
        <v>13831</v>
      </c>
      <c r="F95" s="32">
        <v>14866</v>
      </c>
      <c r="G95" s="32">
        <v>17097</v>
      </c>
      <c r="H95" s="33">
        <v>19223</v>
      </c>
      <c r="I95" s="31" t="s">
        <v>238</v>
      </c>
      <c r="J95" s="32" t="s">
        <v>238</v>
      </c>
      <c r="K95" s="32" t="s">
        <v>238</v>
      </c>
      <c r="L95" s="34" t="s">
        <v>239</v>
      </c>
      <c r="M95" s="35" t="s">
        <v>238</v>
      </c>
      <c r="N95" s="35" t="s">
        <v>238</v>
      </c>
      <c r="O95" s="40">
        <v>28500</v>
      </c>
      <c r="P95" s="35" t="s">
        <v>238</v>
      </c>
      <c r="Q95" s="35" t="s">
        <v>238</v>
      </c>
      <c r="R95" s="36" t="s">
        <v>238</v>
      </c>
      <c r="S95" s="35" t="s">
        <v>238</v>
      </c>
      <c r="T95" s="35" t="s">
        <v>238</v>
      </c>
      <c r="U95" s="36" t="s">
        <v>238</v>
      </c>
      <c r="V95" s="34" t="s">
        <v>238</v>
      </c>
      <c r="W95" s="35" t="s">
        <v>238</v>
      </c>
      <c r="X95" s="35" t="s">
        <v>238</v>
      </c>
      <c r="Y95" s="40">
        <v>9700</v>
      </c>
      <c r="Z95" s="35" t="s">
        <v>238</v>
      </c>
      <c r="AA95" s="35" t="s">
        <v>238</v>
      </c>
      <c r="AB95" s="159" t="s">
        <v>238</v>
      </c>
      <c r="AC95" s="160">
        <v>793.02176288479995</v>
      </c>
      <c r="AD95" s="161">
        <v>354.92746615717704</v>
      </c>
      <c r="AE95" s="162">
        <v>0</v>
      </c>
      <c r="AF95" s="162">
        <v>540.81109628255012</v>
      </c>
      <c r="AG95" s="40">
        <v>0</v>
      </c>
      <c r="AH95" s="236" t="s">
        <v>247</v>
      </c>
      <c r="AI95" s="42">
        <v>0.45</v>
      </c>
    </row>
    <row r="96" spans="1:35" s="30" customFormat="1" ht="12">
      <c r="A96" s="30" t="s">
        <v>60</v>
      </c>
      <c r="B96" s="30" t="s">
        <v>27</v>
      </c>
      <c r="C96" s="50" t="s">
        <v>134</v>
      </c>
      <c r="D96" s="50" t="s">
        <v>135</v>
      </c>
      <c r="E96" s="31">
        <v>7817</v>
      </c>
      <c r="F96" s="32">
        <v>8769</v>
      </c>
      <c r="G96" s="32">
        <v>9063</v>
      </c>
      <c r="H96" s="33">
        <v>9334</v>
      </c>
      <c r="I96" s="31" t="s">
        <v>238</v>
      </c>
      <c r="J96" s="32" t="s">
        <v>238</v>
      </c>
      <c r="K96" s="32" t="s">
        <v>238</v>
      </c>
      <c r="L96" s="34" t="s">
        <v>239</v>
      </c>
      <c r="M96" s="35" t="s">
        <v>238</v>
      </c>
      <c r="N96" s="35" t="s">
        <v>238</v>
      </c>
      <c r="O96" s="40">
        <v>16000</v>
      </c>
      <c r="P96" s="35" t="s">
        <v>238</v>
      </c>
      <c r="Q96" s="35" t="s">
        <v>238</v>
      </c>
      <c r="R96" s="36" t="s">
        <v>238</v>
      </c>
      <c r="S96" s="35" t="s">
        <v>238</v>
      </c>
      <c r="T96" s="35" t="s">
        <v>238</v>
      </c>
      <c r="U96" s="36" t="s">
        <v>238</v>
      </c>
      <c r="V96" s="34" t="s">
        <v>238</v>
      </c>
      <c r="W96" s="35" t="s">
        <v>238</v>
      </c>
      <c r="X96" s="35" t="s">
        <v>238</v>
      </c>
      <c r="Y96" s="40">
        <v>8400</v>
      </c>
      <c r="Z96" s="35" t="s">
        <v>238</v>
      </c>
      <c r="AA96" s="35" t="s">
        <v>238</v>
      </c>
      <c r="AB96" s="159" t="s">
        <v>238</v>
      </c>
      <c r="AC96" s="160">
        <v>410.51</v>
      </c>
      <c r="AD96" s="161">
        <v>236.20523837289767</v>
      </c>
      <c r="AE96" s="162">
        <v>0</v>
      </c>
      <c r="AF96" s="162">
        <v>555.3031562760001</v>
      </c>
      <c r="AG96" s="40">
        <v>0</v>
      </c>
      <c r="AH96" s="236" t="s">
        <v>247</v>
      </c>
      <c r="AI96" s="42">
        <v>0.45</v>
      </c>
    </row>
    <row r="97" spans="1:56" s="3" customFormat="1" ht="14.25" customHeight="1">
      <c r="A97" s="2" t="s">
        <v>17</v>
      </c>
      <c r="B97" s="2" t="s">
        <v>20</v>
      </c>
      <c r="C97" s="2" t="s">
        <v>20</v>
      </c>
      <c r="D97" s="2" t="s">
        <v>21</v>
      </c>
      <c r="E97" s="17">
        <v>29800</v>
      </c>
      <c r="F97" s="18">
        <v>31669</v>
      </c>
      <c r="G97" s="18">
        <v>34415</v>
      </c>
      <c r="H97" s="19">
        <v>35638</v>
      </c>
      <c r="I97" s="17">
        <v>33000</v>
      </c>
      <c r="J97" s="18">
        <v>36000</v>
      </c>
      <c r="K97" s="18">
        <v>37000</v>
      </c>
      <c r="L97" s="20">
        <v>35000</v>
      </c>
      <c r="M97" s="23">
        <v>39000</v>
      </c>
      <c r="N97" s="23" t="s">
        <v>238</v>
      </c>
      <c r="O97" s="23">
        <v>47000</v>
      </c>
      <c r="P97" s="23">
        <v>49000</v>
      </c>
      <c r="Q97" s="23">
        <v>53000</v>
      </c>
      <c r="R97" s="26">
        <v>57000</v>
      </c>
      <c r="S97" s="23">
        <v>14000</v>
      </c>
      <c r="T97" s="23">
        <v>14000</v>
      </c>
      <c r="U97" s="23">
        <v>15000</v>
      </c>
      <c r="V97" s="25">
        <v>16000</v>
      </c>
      <c r="W97" s="23">
        <v>17000</v>
      </c>
      <c r="X97" s="23" t="s">
        <v>238</v>
      </c>
      <c r="Y97" s="23">
        <v>19000</v>
      </c>
      <c r="Z97" s="23">
        <v>22000</v>
      </c>
      <c r="AA97" s="23">
        <v>24000</v>
      </c>
      <c r="AB97" s="26">
        <v>26000</v>
      </c>
      <c r="AC97" s="158">
        <v>1690.7602372806152</v>
      </c>
      <c r="AD97" s="135">
        <v>2422.5998276196401</v>
      </c>
      <c r="AE97" s="18">
        <v>0</v>
      </c>
      <c r="AF97" s="18">
        <v>2657.1326177307596</v>
      </c>
      <c r="AG97" s="48">
        <v>38.448012869199999</v>
      </c>
      <c r="AH97" s="235" t="s">
        <v>240</v>
      </c>
      <c r="AI97" s="29">
        <v>0.15</v>
      </c>
    </row>
    <row r="98" spans="1:56" s="3" customFormat="1">
      <c r="A98" s="2" t="s">
        <v>17</v>
      </c>
      <c r="B98" s="2" t="s">
        <v>23</v>
      </c>
      <c r="C98" s="2" t="s">
        <v>22</v>
      </c>
      <c r="D98" s="2" t="s">
        <v>23</v>
      </c>
      <c r="E98" s="20">
        <v>84764</v>
      </c>
      <c r="F98" s="21">
        <v>86417</v>
      </c>
      <c r="G98" s="21">
        <v>90192</v>
      </c>
      <c r="H98" s="22">
        <v>93650</v>
      </c>
      <c r="I98" s="20">
        <v>90000</v>
      </c>
      <c r="J98" s="21">
        <v>94000</v>
      </c>
      <c r="K98" s="21">
        <v>96000</v>
      </c>
      <c r="L98" s="20">
        <v>94000</v>
      </c>
      <c r="M98" s="23">
        <v>102000</v>
      </c>
      <c r="N98" s="23" t="s">
        <v>238</v>
      </c>
      <c r="O98" s="23">
        <v>126000</v>
      </c>
      <c r="P98" s="23">
        <v>139000</v>
      </c>
      <c r="Q98" s="23">
        <v>152000</v>
      </c>
      <c r="R98" s="26">
        <v>163000</v>
      </c>
      <c r="S98" s="23">
        <v>41000</v>
      </c>
      <c r="T98" s="23">
        <v>44000</v>
      </c>
      <c r="U98" s="23">
        <v>45000</v>
      </c>
      <c r="V98" s="25">
        <v>39000</v>
      </c>
      <c r="W98" s="23">
        <v>45000</v>
      </c>
      <c r="X98" s="23" t="s">
        <v>238</v>
      </c>
      <c r="Y98" s="23">
        <v>53000</v>
      </c>
      <c r="Z98" s="23">
        <v>67000</v>
      </c>
      <c r="AA98" s="23">
        <v>72000</v>
      </c>
      <c r="AB98" s="26">
        <v>79000</v>
      </c>
      <c r="AC98" s="158">
        <v>5752.8632767381005</v>
      </c>
      <c r="AD98" s="135">
        <v>1600.5502360117619</v>
      </c>
      <c r="AE98" s="18">
        <v>0</v>
      </c>
      <c r="AF98" s="18">
        <v>0</v>
      </c>
      <c r="AG98" s="48">
        <v>0</v>
      </c>
      <c r="AH98" s="235" t="s">
        <v>241</v>
      </c>
      <c r="AI98" s="29">
        <v>0.4</v>
      </c>
    </row>
    <row r="99" spans="1:56" s="3" customFormat="1">
      <c r="A99" s="2" t="s">
        <v>17</v>
      </c>
      <c r="B99" s="2" t="s">
        <v>44</v>
      </c>
      <c r="C99" s="2" t="s">
        <v>44</v>
      </c>
      <c r="D99" s="2" t="s">
        <v>34</v>
      </c>
      <c r="E99" s="20">
        <v>42041</v>
      </c>
      <c r="F99" s="21">
        <v>43728</v>
      </c>
      <c r="G99" s="21">
        <v>45212</v>
      </c>
      <c r="H99" s="22">
        <v>44876</v>
      </c>
      <c r="I99" s="20">
        <v>45000</v>
      </c>
      <c r="J99" s="21">
        <v>47000</v>
      </c>
      <c r="K99" s="21">
        <v>46000</v>
      </c>
      <c r="L99" s="20">
        <v>46000</v>
      </c>
      <c r="M99" s="23">
        <v>49000</v>
      </c>
      <c r="N99" s="23">
        <v>53000</v>
      </c>
      <c r="O99" s="23">
        <v>56000</v>
      </c>
      <c r="P99" s="23">
        <v>57000</v>
      </c>
      <c r="Q99" s="23">
        <v>60000</v>
      </c>
      <c r="R99" s="26">
        <v>64000</v>
      </c>
      <c r="S99" s="23">
        <v>17000</v>
      </c>
      <c r="T99" s="23">
        <v>18000</v>
      </c>
      <c r="U99" s="23">
        <v>19000</v>
      </c>
      <c r="V99" s="25">
        <v>17000</v>
      </c>
      <c r="W99" s="23">
        <v>19000</v>
      </c>
      <c r="X99" s="23">
        <v>19000</v>
      </c>
      <c r="Y99" s="23">
        <v>20000</v>
      </c>
      <c r="Z99" s="23">
        <v>22000</v>
      </c>
      <c r="AA99" s="23">
        <v>24000</v>
      </c>
      <c r="AB99" s="26">
        <v>25000</v>
      </c>
      <c r="AC99" s="158">
        <v>1608.2475485256532</v>
      </c>
      <c r="AD99" s="135">
        <v>1956.9415537130167</v>
      </c>
      <c r="AE99" s="18">
        <v>0</v>
      </c>
      <c r="AF99" s="18">
        <v>868.83445219110013</v>
      </c>
      <c r="AG99" s="48">
        <v>0</v>
      </c>
      <c r="AH99" s="235" t="s">
        <v>244</v>
      </c>
      <c r="AI99" s="29">
        <v>0.32</v>
      </c>
    </row>
    <row r="100" spans="1:56" s="3" customFormat="1">
      <c r="A100" s="2" t="s">
        <v>57</v>
      </c>
      <c r="B100" s="2" t="s">
        <v>31</v>
      </c>
      <c r="C100" s="2" t="s">
        <v>31</v>
      </c>
      <c r="D100" s="2" t="s">
        <v>48</v>
      </c>
      <c r="E100" s="20">
        <v>403504</v>
      </c>
      <c r="F100" s="21">
        <v>410574</v>
      </c>
      <c r="G100" s="21">
        <v>427421</v>
      </c>
      <c r="H100" s="22">
        <v>431346</v>
      </c>
      <c r="I100" s="20">
        <v>427000</v>
      </c>
      <c r="J100" s="21">
        <v>442000</v>
      </c>
      <c r="K100" s="21">
        <v>446000</v>
      </c>
      <c r="L100" s="20">
        <v>427000</v>
      </c>
      <c r="M100" s="23">
        <v>442000</v>
      </c>
      <c r="N100" s="23">
        <v>474000</v>
      </c>
      <c r="O100" s="23">
        <v>511000</v>
      </c>
      <c r="P100" s="23">
        <v>543000</v>
      </c>
      <c r="Q100" s="23">
        <v>577000</v>
      </c>
      <c r="R100" s="26">
        <v>610000</v>
      </c>
      <c r="S100" s="23">
        <v>183000</v>
      </c>
      <c r="T100" s="23">
        <v>195000</v>
      </c>
      <c r="U100" s="23">
        <v>201000</v>
      </c>
      <c r="V100" s="25">
        <v>186000</v>
      </c>
      <c r="W100" s="23">
        <v>201000</v>
      </c>
      <c r="X100" s="23">
        <v>209000</v>
      </c>
      <c r="Y100" s="23">
        <v>218000</v>
      </c>
      <c r="Z100" s="23">
        <v>235000</v>
      </c>
      <c r="AA100" s="23">
        <v>248000</v>
      </c>
      <c r="AB100" s="26">
        <v>265000</v>
      </c>
      <c r="AC100" s="158">
        <f>SUM(AC101:AC112)</f>
        <v>24903.702960538918</v>
      </c>
      <c r="AD100" s="135">
        <f>SUM(AD101:AD112)</f>
        <v>7192.685502740238</v>
      </c>
      <c r="AE100" s="135">
        <f>SUM(AE101:AE112)</f>
        <v>0</v>
      </c>
      <c r="AF100" s="135">
        <f>SUM(AF101:AF112)</f>
        <v>3241.379656703662</v>
      </c>
      <c r="AG100" s="48">
        <v>0</v>
      </c>
      <c r="AH100" s="235" t="s">
        <v>241</v>
      </c>
      <c r="AI100" s="29">
        <v>0.4</v>
      </c>
    </row>
    <row r="101" spans="1:56" s="30" customFormat="1" ht="12">
      <c r="A101" s="30" t="s">
        <v>60</v>
      </c>
      <c r="B101" s="30" t="s">
        <v>31</v>
      </c>
      <c r="C101" s="50" t="s">
        <v>168</v>
      </c>
      <c r="D101" s="50" t="s">
        <v>169</v>
      </c>
      <c r="E101" s="31">
        <v>76917</v>
      </c>
      <c r="F101" s="32">
        <v>78815</v>
      </c>
      <c r="G101" s="32">
        <v>82184</v>
      </c>
      <c r="H101" s="33">
        <v>82997</v>
      </c>
      <c r="I101" s="31" t="s">
        <v>238</v>
      </c>
      <c r="J101" s="32" t="s">
        <v>238</v>
      </c>
      <c r="K101" s="32" t="s">
        <v>238</v>
      </c>
      <c r="L101" s="34" t="s">
        <v>239</v>
      </c>
      <c r="M101" s="35" t="s">
        <v>238</v>
      </c>
      <c r="N101" s="35">
        <v>99100</v>
      </c>
      <c r="O101" s="35">
        <v>106800</v>
      </c>
      <c r="P101" s="35" t="s">
        <v>238</v>
      </c>
      <c r="Q101" s="35" t="s">
        <v>238</v>
      </c>
      <c r="R101" s="36" t="s">
        <v>238</v>
      </c>
      <c r="S101" s="35" t="s">
        <v>238</v>
      </c>
      <c r="T101" s="35" t="s">
        <v>238</v>
      </c>
      <c r="U101" s="36" t="s">
        <v>238</v>
      </c>
      <c r="V101" s="34" t="s">
        <v>238</v>
      </c>
      <c r="W101" s="35" t="s">
        <v>238</v>
      </c>
      <c r="X101" s="35">
        <v>50820</v>
      </c>
      <c r="Y101" s="35">
        <v>53640</v>
      </c>
      <c r="Z101" s="35" t="s">
        <v>238</v>
      </c>
      <c r="AA101" s="35" t="s">
        <v>238</v>
      </c>
      <c r="AB101" s="159" t="s">
        <v>238</v>
      </c>
      <c r="AC101" s="160">
        <v>6040.2448924789096</v>
      </c>
      <c r="AD101" s="161">
        <v>2182.0976363071409</v>
      </c>
      <c r="AE101" s="162">
        <v>0</v>
      </c>
      <c r="AF101" s="162">
        <v>0</v>
      </c>
      <c r="AG101" s="40">
        <v>0</v>
      </c>
      <c r="AH101" s="236" t="s">
        <v>241</v>
      </c>
      <c r="AI101" s="243">
        <v>0.4</v>
      </c>
    </row>
    <row r="102" spans="1:56" s="30" customFormat="1" ht="12">
      <c r="A102" s="30" t="s">
        <v>60</v>
      </c>
      <c r="B102" s="30" t="s">
        <v>31</v>
      </c>
      <c r="C102" s="50" t="s">
        <v>183</v>
      </c>
      <c r="D102" s="50" t="s">
        <v>184</v>
      </c>
      <c r="E102" s="31">
        <v>18451</v>
      </c>
      <c r="F102" s="32">
        <v>18450</v>
      </c>
      <c r="G102" s="32">
        <v>18599</v>
      </c>
      <c r="H102" s="33">
        <v>18424</v>
      </c>
      <c r="I102" s="31" t="s">
        <v>238</v>
      </c>
      <c r="J102" s="32" t="s">
        <v>238</v>
      </c>
      <c r="K102" s="32" t="s">
        <v>238</v>
      </c>
      <c r="L102" s="34" t="s">
        <v>239</v>
      </c>
      <c r="M102" s="35" t="s">
        <v>238</v>
      </c>
      <c r="N102" s="35">
        <v>22600</v>
      </c>
      <c r="O102" s="35">
        <v>24100</v>
      </c>
      <c r="P102" s="35" t="s">
        <v>238</v>
      </c>
      <c r="Q102" s="35" t="s">
        <v>238</v>
      </c>
      <c r="R102" s="36" t="s">
        <v>238</v>
      </c>
      <c r="S102" s="35" t="s">
        <v>238</v>
      </c>
      <c r="T102" s="35" t="s">
        <v>238</v>
      </c>
      <c r="U102" s="36" t="s">
        <v>238</v>
      </c>
      <c r="V102" s="34" t="s">
        <v>238</v>
      </c>
      <c r="W102" s="35" t="s">
        <v>238</v>
      </c>
      <c r="X102" s="35">
        <v>8350</v>
      </c>
      <c r="Y102" s="35">
        <v>9070</v>
      </c>
      <c r="Z102" s="35" t="s">
        <v>238</v>
      </c>
      <c r="AA102" s="35" t="s">
        <v>238</v>
      </c>
      <c r="AB102" s="159" t="s">
        <v>238</v>
      </c>
      <c r="AC102" s="160">
        <v>1234.66132769</v>
      </c>
      <c r="AD102" s="161">
        <v>1460.67308015103</v>
      </c>
      <c r="AE102" s="162">
        <v>0</v>
      </c>
      <c r="AF102" s="162">
        <v>339.85294428980001</v>
      </c>
      <c r="AG102" s="40">
        <v>0</v>
      </c>
      <c r="AH102" s="236" t="s">
        <v>241</v>
      </c>
      <c r="AI102" s="243">
        <v>0.15</v>
      </c>
    </row>
    <row r="103" spans="1:56" s="30" customFormat="1" ht="12">
      <c r="A103" s="30" t="s">
        <v>60</v>
      </c>
      <c r="B103" s="30" t="s">
        <v>31</v>
      </c>
      <c r="C103" s="50" t="s">
        <v>181</v>
      </c>
      <c r="D103" s="50" t="s">
        <v>182</v>
      </c>
      <c r="E103" s="31">
        <v>130926</v>
      </c>
      <c r="F103" s="32">
        <v>129170</v>
      </c>
      <c r="G103" s="32">
        <v>131989</v>
      </c>
      <c r="H103" s="33">
        <v>131400</v>
      </c>
      <c r="I103" s="31" t="s">
        <v>238</v>
      </c>
      <c r="J103" s="32" t="s">
        <v>238</v>
      </c>
      <c r="K103" s="32" t="s">
        <v>238</v>
      </c>
      <c r="L103" s="34" t="s">
        <v>239</v>
      </c>
      <c r="M103" s="35" t="s">
        <v>238</v>
      </c>
      <c r="N103" s="35">
        <v>142500</v>
      </c>
      <c r="O103" s="35">
        <v>143800</v>
      </c>
      <c r="P103" s="35" t="s">
        <v>238</v>
      </c>
      <c r="Q103" s="35" t="s">
        <v>238</v>
      </c>
      <c r="R103" s="36" t="s">
        <v>238</v>
      </c>
      <c r="S103" s="35" t="s">
        <v>238</v>
      </c>
      <c r="T103" s="35" t="s">
        <v>238</v>
      </c>
      <c r="U103" s="36" t="s">
        <v>238</v>
      </c>
      <c r="V103" s="34" t="s">
        <v>238</v>
      </c>
      <c r="W103" s="35" t="s">
        <v>238</v>
      </c>
      <c r="X103" s="35">
        <v>69690</v>
      </c>
      <c r="Y103" s="35">
        <v>71000</v>
      </c>
      <c r="Z103" s="35" t="s">
        <v>238</v>
      </c>
      <c r="AA103" s="35" t="s">
        <v>238</v>
      </c>
      <c r="AB103" s="159" t="s">
        <v>238</v>
      </c>
      <c r="AC103" s="160">
        <v>7140.3579004800004</v>
      </c>
      <c r="AD103" s="161">
        <v>157.35545919114469</v>
      </c>
      <c r="AE103" s="162">
        <v>0</v>
      </c>
      <c r="AF103" s="162">
        <v>0</v>
      </c>
      <c r="AG103" s="40">
        <v>0</v>
      </c>
      <c r="AH103" s="236" t="s">
        <v>241</v>
      </c>
      <c r="AI103" s="243">
        <v>0.95</v>
      </c>
    </row>
    <row r="104" spans="1:56" s="30" customFormat="1">
      <c r="A104" s="30" t="s">
        <v>60</v>
      </c>
      <c r="B104" s="30" t="s">
        <v>31</v>
      </c>
      <c r="C104" s="50" t="s">
        <v>129</v>
      </c>
      <c r="D104" s="50" t="s">
        <v>130</v>
      </c>
      <c r="E104" s="31">
        <v>17883</v>
      </c>
      <c r="F104" s="32">
        <v>18048</v>
      </c>
      <c r="G104" s="32">
        <v>18224</v>
      </c>
      <c r="H104" s="33">
        <v>17931</v>
      </c>
      <c r="I104" s="31" t="s">
        <v>238</v>
      </c>
      <c r="J104" s="32" t="s">
        <v>238</v>
      </c>
      <c r="K104" s="32" t="s">
        <v>238</v>
      </c>
      <c r="L104" s="34" t="s">
        <v>239</v>
      </c>
      <c r="M104" s="35" t="s">
        <v>238</v>
      </c>
      <c r="N104" s="35">
        <v>24900</v>
      </c>
      <c r="O104" s="35">
        <v>28400</v>
      </c>
      <c r="P104" s="35" t="s">
        <v>238</v>
      </c>
      <c r="Q104" s="35" t="s">
        <v>238</v>
      </c>
      <c r="R104" s="36" t="s">
        <v>238</v>
      </c>
      <c r="S104" s="35" t="s">
        <v>238</v>
      </c>
      <c r="T104" s="35" t="s">
        <v>238</v>
      </c>
      <c r="U104" s="36" t="s">
        <v>238</v>
      </c>
      <c r="V104" s="34" t="s">
        <v>238</v>
      </c>
      <c r="W104" s="35" t="s">
        <v>238</v>
      </c>
      <c r="X104" s="35">
        <v>10380</v>
      </c>
      <c r="Y104" s="35">
        <v>11330</v>
      </c>
      <c r="Z104" s="35" t="s">
        <v>238</v>
      </c>
      <c r="AA104" s="35" t="s">
        <v>238</v>
      </c>
      <c r="AB104" s="159" t="s">
        <v>238</v>
      </c>
      <c r="AC104" s="160">
        <v>471.94425667600001</v>
      </c>
      <c r="AD104" s="161">
        <v>644.34100740869019</v>
      </c>
      <c r="AE104" s="162">
        <v>0</v>
      </c>
      <c r="AF104" s="162">
        <v>596.98232462999999</v>
      </c>
      <c r="AG104" s="40">
        <v>0</v>
      </c>
      <c r="AH104" s="236" t="s">
        <v>241</v>
      </c>
      <c r="AI104" s="216">
        <v>0.15</v>
      </c>
      <c r="AT104"/>
      <c r="AU104"/>
      <c r="AV104"/>
      <c r="AW104"/>
      <c r="AX104"/>
      <c r="AY104"/>
      <c r="AZ104"/>
      <c r="BA104"/>
      <c r="BB104"/>
      <c r="BC104"/>
      <c r="BD104"/>
    </row>
    <row r="105" spans="1:56" s="30" customFormat="1">
      <c r="A105" s="30" t="s">
        <v>60</v>
      </c>
      <c r="B105" s="30" t="s">
        <v>31</v>
      </c>
      <c r="C105" s="50" t="s">
        <v>97</v>
      </c>
      <c r="D105" s="50" t="s">
        <v>98</v>
      </c>
      <c r="E105" s="31">
        <v>48411</v>
      </c>
      <c r="F105" s="32">
        <v>48402</v>
      </c>
      <c r="G105" s="32">
        <v>50331</v>
      </c>
      <c r="H105" s="33">
        <v>50631</v>
      </c>
      <c r="I105" s="31" t="s">
        <v>238</v>
      </c>
      <c r="J105" s="32" t="s">
        <v>238</v>
      </c>
      <c r="K105" s="32" t="s">
        <v>238</v>
      </c>
      <c r="L105" s="34" t="s">
        <v>239</v>
      </c>
      <c r="M105" s="35" t="s">
        <v>238</v>
      </c>
      <c r="N105" s="35">
        <v>59500</v>
      </c>
      <c r="O105" s="35">
        <v>66500</v>
      </c>
      <c r="P105" s="35" t="s">
        <v>238</v>
      </c>
      <c r="Q105" s="35" t="s">
        <v>238</v>
      </c>
      <c r="R105" s="36" t="s">
        <v>238</v>
      </c>
      <c r="S105" s="35" t="s">
        <v>238</v>
      </c>
      <c r="T105" s="35" t="s">
        <v>238</v>
      </c>
      <c r="U105" s="36" t="s">
        <v>238</v>
      </c>
      <c r="V105" s="34" t="s">
        <v>238</v>
      </c>
      <c r="W105" s="35" t="s">
        <v>238</v>
      </c>
      <c r="X105" s="35">
        <v>24640</v>
      </c>
      <c r="Y105" s="35">
        <v>27080</v>
      </c>
      <c r="Z105" s="35" t="s">
        <v>238</v>
      </c>
      <c r="AA105" s="35" t="s">
        <v>238</v>
      </c>
      <c r="AB105" s="159" t="s">
        <v>238</v>
      </c>
      <c r="AC105" s="160">
        <v>3860.7151052340005</v>
      </c>
      <c r="AD105" s="161">
        <v>877.27937062903857</v>
      </c>
      <c r="AE105" s="162">
        <v>0</v>
      </c>
      <c r="AF105" s="162">
        <v>0</v>
      </c>
      <c r="AG105" s="40">
        <v>0</v>
      </c>
      <c r="AH105" s="236" t="s">
        <v>241</v>
      </c>
      <c r="AI105" s="216">
        <v>0.4</v>
      </c>
      <c r="AT105"/>
      <c r="AU105"/>
      <c r="AV105"/>
      <c r="AW105"/>
      <c r="AX105"/>
      <c r="AY105"/>
      <c r="AZ105"/>
      <c r="BA105"/>
      <c r="BB105"/>
      <c r="BC105"/>
      <c r="BD105"/>
    </row>
    <row r="106" spans="1:56" s="30" customFormat="1">
      <c r="A106" s="30" t="s">
        <v>60</v>
      </c>
      <c r="B106" s="30" t="s">
        <v>31</v>
      </c>
      <c r="C106" s="50" t="s">
        <v>30</v>
      </c>
      <c r="D106" s="50" t="s">
        <v>78</v>
      </c>
      <c r="E106" s="31">
        <v>27183</v>
      </c>
      <c r="F106" s="32">
        <v>28143</v>
      </c>
      <c r="G106" s="32">
        <v>29925</v>
      </c>
      <c r="H106" s="33">
        <v>29960</v>
      </c>
      <c r="I106" s="31" t="s">
        <v>238</v>
      </c>
      <c r="J106" s="32" t="s">
        <v>238</v>
      </c>
      <c r="K106" s="32" t="s">
        <v>238</v>
      </c>
      <c r="L106" s="34" t="s">
        <v>239</v>
      </c>
      <c r="M106" s="35" t="s">
        <v>238</v>
      </c>
      <c r="N106" s="35">
        <v>37100</v>
      </c>
      <c r="O106" s="35">
        <v>40700</v>
      </c>
      <c r="P106" s="35" t="s">
        <v>238</v>
      </c>
      <c r="Q106" s="35" t="s">
        <v>238</v>
      </c>
      <c r="R106" s="36" t="s">
        <v>238</v>
      </c>
      <c r="S106" s="35" t="s">
        <v>238</v>
      </c>
      <c r="T106" s="35" t="s">
        <v>238</v>
      </c>
      <c r="U106" s="36" t="s">
        <v>238</v>
      </c>
      <c r="V106" s="34" t="s">
        <v>238</v>
      </c>
      <c r="W106" s="35" t="s">
        <v>238</v>
      </c>
      <c r="X106" s="35">
        <v>15540</v>
      </c>
      <c r="Y106" s="35">
        <v>17060</v>
      </c>
      <c r="Z106" s="35" t="s">
        <v>238</v>
      </c>
      <c r="AA106" s="35" t="s">
        <v>238</v>
      </c>
      <c r="AB106" s="159" t="s">
        <v>238</v>
      </c>
      <c r="AC106" s="160">
        <v>2546.3651233726951</v>
      </c>
      <c r="AD106" s="161">
        <v>1075.3268111412399</v>
      </c>
      <c r="AE106" s="162">
        <v>0</v>
      </c>
      <c r="AF106" s="162">
        <v>447.75945865389997</v>
      </c>
      <c r="AG106" s="40">
        <v>0</v>
      </c>
      <c r="AH106" s="236" t="s">
        <v>241</v>
      </c>
      <c r="AI106" s="216">
        <v>0.15</v>
      </c>
      <c r="AT106"/>
      <c r="AU106"/>
      <c r="AV106"/>
      <c r="AW106"/>
      <c r="AX106"/>
      <c r="AY106"/>
      <c r="AZ106"/>
      <c r="BA106"/>
      <c r="BB106"/>
      <c r="BC106"/>
      <c r="BD106"/>
    </row>
    <row r="107" spans="1:56" s="30" customFormat="1">
      <c r="A107" s="30" t="s">
        <v>60</v>
      </c>
      <c r="B107" s="30" t="s">
        <v>31</v>
      </c>
      <c r="C107" s="50" t="s">
        <v>67</v>
      </c>
      <c r="D107" s="50" t="s">
        <v>68</v>
      </c>
      <c r="E107" s="31">
        <v>19585</v>
      </c>
      <c r="F107" s="32">
        <v>21297</v>
      </c>
      <c r="G107" s="32">
        <v>23937</v>
      </c>
      <c r="H107" s="33">
        <v>25325</v>
      </c>
      <c r="I107" s="31" t="s">
        <v>238</v>
      </c>
      <c r="J107" s="32" t="s">
        <v>238</v>
      </c>
      <c r="K107" s="32" t="s">
        <v>238</v>
      </c>
      <c r="L107" s="34" t="s">
        <v>239</v>
      </c>
      <c r="M107" s="35" t="s">
        <v>238</v>
      </c>
      <c r="N107" s="35">
        <v>31000</v>
      </c>
      <c r="O107" s="35">
        <v>32800</v>
      </c>
      <c r="P107" s="35" t="s">
        <v>238</v>
      </c>
      <c r="Q107" s="35" t="s">
        <v>238</v>
      </c>
      <c r="R107" s="36" t="s">
        <v>238</v>
      </c>
      <c r="S107" s="35" t="s">
        <v>238</v>
      </c>
      <c r="T107" s="35" t="s">
        <v>238</v>
      </c>
      <c r="U107" s="36" t="s">
        <v>238</v>
      </c>
      <c r="V107" s="34" t="s">
        <v>238</v>
      </c>
      <c r="W107" s="35" t="s">
        <v>238</v>
      </c>
      <c r="X107" s="35">
        <v>10390</v>
      </c>
      <c r="Y107" s="35">
        <v>11040</v>
      </c>
      <c r="Z107" s="35" t="s">
        <v>238</v>
      </c>
      <c r="AA107" s="35" t="s">
        <v>238</v>
      </c>
      <c r="AB107" s="159" t="s">
        <v>238</v>
      </c>
      <c r="AC107" s="160">
        <v>1227.37938222865</v>
      </c>
      <c r="AD107" s="161">
        <v>96.720239594404731</v>
      </c>
      <c r="AE107" s="162">
        <v>0</v>
      </c>
      <c r="AF107" s="162">
        <v>52.9773131821307</v>
      </c>
      <c r="AG107" s="40">
        <v>0</v>
      </c>
      <c r="AH107" s="236" t="s">
        <v>241</v>
      </c>
      <c r="AI107" s="216">
        <v>0.8</v>
      </c>
      <c r="AT107"/>
      <c r="AU107"/>
      <c r="AV107"/>
      <c r="AW107"/>
      <c r="AX107"/>
      <c r="AY107"/>
      <c r="AZ107"/>
      <c r="BA107"/>
      <c r="BB107"/>
      <c r="BC107"/>
      <c r="BD107"/>
    </row>
    <row r="108" spans="1:56" s="30" customFormat="1">
      <c r="A108" s="30" t="s">
        <v>60</v>
      </c>
      <c r="B108" s="30" t="s">
        <v>31</v>
      </c>
      <c r="C108" s="50" t="s">
        <v>105</v>
      </c>
      <c r="D108" s="50" t="s">
        <v>106</v>
      </c>
      <c r="E108" s="31">
        <v>18801</v>
      </c>
      <c r="F108" s="32">
        <v>20612</v>
      </c>
      <c r="G108" s="32">
        <v>21722</v>
      </c>
      <c r="H108" s="33">
        <v>22487</v>
      </c>
      <c r="I108" s="31" t="s">
        <v>238</v>
      </c>
      <c r="J108" s="32" t="s">
        <v>238</v>
      </c>
      <c r="K108" s="32" t="s">
        <v>238</v>
      </c>
      <c r="L108" s="34" t="s">
        <v>239</v>
      </c>
      <c r="M108" s="35" t="s">
        <v>238</v>
      </c>
      <c r="N108" s="35">
        <v>27800</v>
      </c>
      <c r="O108" s="35">
        <v>30300</v>
      </c>
      <c r="P108" s="35" t="s">
        <v>238</v>
      </c>
      <c r="Q108" s="35" t="s">
        <v>238</v>
      </c>
      <c r="R108" s="36" t="s">
        <v>238</v>
      </c>
      <c r="S108" s="35" t="s">
        <v>238</v>
      </c>
      <c r="T108" s="35" t="s">
        <v>238</v>
      </c>
      <c r="U108" s="36" t="s">
        <v>238</v>
      </c>
      <c r="V108" s="34" t="s">
        <v>238</v>
      </c>
      <c r="W108" s="35" t="s">
        <v>238</v>
      </c>
      <c r="X108" s="35">
        <v>13000</v>
      </c>
      <c r="Y108" s="35">
        <v>13860</v>
      </c>
      <c r="Z108" s="35" t="s">
        <v>238</v>
      </c>
      <c r="AA108" s="35" t="s">
        <v>238</v>
      </c>
      <c r="AB108" s="159" t="s">
        <v>238</v>
      </c>
      <c r="AC108" s="160">
        <v>634.44623961299999</v>
      </c>
      <c r="AD108" s="161">
        <v>170.51394308542604</v>
      </c>
      <c r="AE108" s="162">
        <v>0</v>
      </c>
      <c r="AF108" s="162">
        <v>277.52539986720001</v>
      </c>
      <c r="AG108" s="40">
        <v>0</v>
      </c>
      <c r="AH108" s="236" t="s">
        <v>241</v>
      </c>
      <c r="AI108" s="216">
        <v>0.4</v>
      </c>
      <c r="AT108"/>
      <c r="AU108"/>
      <c r="AV108"/>
      <c r="AW108"/>
      <c r="AX108"/>
      <c r="AY108"/>
      <c r="AZ108"/>
      <c r="BA108"/>
      <c r="BB108"/>
      <c r="BC108"/>
      <c r="BD108"/>
    </row>
    <row r="109" spans="1:56" s="30" customFormat="1">
      <c r="A109" s="30" t="s">
        <v>60</v>
      </c>
      <c r="B109" s="30" t="s">
        <v>31</v>
      </c>
      <c r="C109" s="50" t="s">
        <v>72</v>
      </c>
      <c r="D109" s="50" t="s">
        <v>73</v>
      </c>
      <c r="E109" s="31">
        <v>13238</v>
      </c>
      <c r="F109" s="32">
        <v>13839</v>
      </c>
      <c r="G109" s="32">
        <v>14587</v>
      </c>
      <c r="H109" s="33">
        <v>15400</v>
      </c>
      <c r="I109" s="31" t="s">
        <v>238</v>
      </c>
      <c r="J109" s="32" t="s">
        <v>238</v>
      </c>
      <c r="K109" s="32" t="s">
        <v>238</v>
      </c>
      <c r="L109" s="34" t="s">
        <v>239</v>
      </c>
      <c r="M109" s="35" t="s">
        <v>238</v>
      </c>
      <c r="N109" s="35">
        <v>19900</v>
      </c>
      <c r="O109" s="35">
        <v>22700</v>
      </c>
      <c r="P109" s="35" t="s">
        <v>238</v>
      </c>
      <c r="Q109" s="35" t="s">
        <v>238</v>
      </c>
      <c r="R109" s="36" t="s">
        <v>238</v>
      </c>
      <c r="S109" s="35" t="s">
        <v>238</v>
      </c>
      <c r="T109" s="35" t="s">
        <v>238</v>
      </c>
      <c r="U109" s="36" t="s">
        <v>238</v>
      </c>
      <c r="V109" s="34" t="s">
        <v>238</v>
      </c>
      <c r="W109" s="35" t="s">
        <v>238</v>
      </c>
      <c r="X109" s="35">
        <v>13700</v>
      </c>
      <c r="Y109" s="35">
        <v>15100</v>
      </c>
      <c r="Z109" s="35" t="s">
        <v>238</v>
      </c>
      <c r="AA109" s="35" t="s">
        <v>238</v>
      </c>
      <c r="AB109" s="159" t="s">
        <v>238</v>
      </c>
      <c r="AC109" s="160">
        <v>613.20074750897993</v>
      </c>
      <c r="AD109" s="161">
        <v>102.47325565443398</v>
      </c>
      <c r="AE109" s="162">
        <v>0</v>
      </c>
      <c r="AF109" s="162">
        <v>678.15831518300001</v>
      </c>
      <c r="AG109" s="40">
        <v>0</v>
      </c>
      <c r="AH109" s="236" t="s">
        <v>241</v>
      </c>
      <c r="AI109" s="216">
        <v>0.15</v>
      </c>
      <c r="AJ109"/>
      <c r="AK109"/>
      <c r="AL109"/>
      <c r="AM109"/>
      <c r="AN109"/>
      <c r="AO109"/>
      <c r="AP109"/>
      <c r="AQ109"/>
      <c r="AR109"/>
      <c r="AS109"/>
      <c r="AT109"/>
      <c r="AU109"/>
      <c r="AV109"/>
      <c r="AW109"/>
      <c r="AX109"/>
      <c r="AY109"/>
      <c r="AZ109"/>
      <c r="BA109"/>
      <c r="BB109"/>
      <c r="BC109"/>
      <c r="BD109"/>
    </row>
    <row r="110" spans="1:56" s="30" customFormat="1">
      <c r="A110" s="30" t="s">
        <v>60</v>
      </c>
      <c r="B110" s="30" t="s">
        <v>31</v>
      </c>
      <c r="C110" s="50" t="s">
        <v>198</v>
      </c>
      <c r="D110" s="50" t="s">
        <v>199</v>
      </c>
      <c r="E110" s="31">
        <v>14343</v>
      </c>
      <c r="F110" s="32">
        <v>15272</v>
      </c>
      <c r="G110" s="32">
        <v>16155</v>
      </c>
      <c r="H110" s="33">
        <v>16598</v>
      </c>
      <c r="I110" s="31" t="s">
        <v>238</v>
      </c>
      <c r="J110" s="32" t="s">
        <v>238</v>
      </c>
      <c r="K110" s="32" t="s">
        <v>238</v>
      </c>
      <c r="L110" s="34" t="s">
        <v>239</v>
      </c>
      <c r="M110" s="35" t="s">
        <v>238</v>
      </c>
      <c r="N110" s="35">
        <v>21500</v>
      </c>
      <c r="O110" s="35">
        <v>24400</v>
      </c>
      <c r="P110" s="35" t="s">
        <v>238</v>
      </c>
      <c r="Q110" s="35" t="s">
        <v>238</v>
      </c>
      <c r="R110" s="36" t="s">
        <v>238</v>
      </c>
      <c r="S110" s="35" t="s">
        <v>238</v>
      </c>
      <c r="T110" s="35" t="s">
        <v>238</v>
      </c>
      <c r="U110" s="36" t="s">
        <v>238</v>
      </c>
      <c r="V110" s="34" t="s">
        <v>238</v>
      </c>
      <c r="W110" s="35" t="s">
        <v>238</v>
      </c>
      <c r="X110" s="35">
        <v>5570</v>
      </c>
      <c r="Y110" s="35">
        <v>6230</v>
      </c>
      <c r="Z110" s="35" t="s">
        <v>238</v>
      </c>
      <c r="AA110" s="35" t="s">
        <v>238</v>
      </c>
      <c r="AB110" s="159" t="s">
        <v>238</v>
      </c>
      <c r="AC110" s="160">
        <v>782.68642793834294</v>
      </c>
      <c r="AD110" s="161">
        <v>267.14313178363869</v>
      </c>
      <c r="AE110" s="162">
        <v>0</v>
      </c>
      <c r="AF110" s="162">
        <v>51.780940030899998</v>
      </c>
      <c r="AG110" s="40">
        <v>0</v>
      </c>
      <c r="AH110" s="236" t="s">
        <v>241</v>
      </c>
      <c r="AI110" s="216">
        <v>0.15</v>
      </c>
      <c r="AJ110"/>
      <c r="AK110"/>
      <c r="AL110"/>
      <c r="AM110"/>
      <c r="AN110"/>
      <c r="AO110"/>
      <c r="AP110"/>
      <c r="AQ110"/>
      <c r="AR110"/>
      <c r="AS110"/>
      <c r="AT110"/>
      <c r="AU110"/>
      <c r="AV110"/>
      <c r="AW110"/>
      <c r="AX110"/>
      <c r="AY110"/>
      <c r="AZ110"/>
      <c r="BA110"/>
      <c r="BB110"/>
      <c r="BC110"/>
      <c r="BD110"/>
    </row>
    <row r="111" spans="1:56" s="30" customFormat="1">
      <c r="A111" s="30" t="s">
        <v>60</v>
      </c>
      <c r="B111" s="30" t="s">
        <v>31</v>
      </c>
      <c r="C111" s="50" t="s">
        <v>164</v>
      </c>
      <c r="D111" s="50" t="s">
        <v>165</v>
      </c>
      <c r="E111" s="31">
        <v>6253</v>
      </c>
      <c r="F111" s="32">
        <v>6258</v>
      </c>
      <c r="G111" s="32">
        <v>6601</v>
      </c>
      <c r="H111" s="33">
        <v>6356</v>
      </c>
      <c r="I111" s="31" t="s">
        <v>238</v>
      </c>
      <c r="J111" s="32" t="s">
        <v>238</v>
      </c>
      <c r="K111" s="32" t="s">
        <v>238</v>
      </c>
      <c r="L111" s="34" t="s">
        <v>239</v>
      </c>
      <c r="M111" s="35" t="s">
        <v>238</v>
      </c>
      <c r="N111" s="35">
        <v>7700</v>
      </c>
      <c r="O111" s="35">
        <v>8200</v>
      </c>
      <c r="P111" s="35" t="s">
        <v>238</v>
      </c>
      <c r="Q111" s="35" t="s">
        <v>238</v>
      </c>
      <c r="R111" s="36" t="s">
        <v>238</v>
      </c>
      <c r="S111" s="35" t="s">
        <v>238</v>
      </c>
      <c r="T111" s="35" t="s">
        <v>238</v>
      </c>
      <c r="U111" s="36" t="s">
        <v>238</v>
      </c>
      <c r="V111" s="34" t="s">
        <v>238</v>
      </c>
      <c r="W111" s="35" t="s">
        <v>238</v>
      </c>
      <c r="X111" s="35">
        <v>1780</v>
      </c>
      <c r="Y111" s="35">
        <v>1910</v>
      </c>
      <c r="Z111" s="35" t="s">
        <v>238</v>
      </c>
      <c r="AA111" s="35" t="s">
        <v>238</v>
      </c>
      <c r="AB111" s="159" t="s">
        <v>238</v>
      </c>
      <c r="AC111" s="160">
        <v>0</v>
      </c>
      <c r="AD111" s="161">
        <v>0</v>
      </c>
      <c r="AE111" s="162">
        <v>0</v>
      </c>
      <c r="AF111" s="162">
        <v>553.94324755410003</v>
      </c>
      <c r="AG111" s="40">
        <v>0</v>
      </c>
      <c r="AH111" s="236" t="s">
        <v>241</v>
      </c>
      <c r="AI111" s="216" t="s">
        <v>258</v>
      </c>
      <c r="AJ111"/>
      <c r="AK111"/>
      <c r="AL111"/>
      <c r="AM111"/>
      <c r="AN111"/>
      <c r="AO111"/>
      <c r="AP111"/>
      <c r="AQ111"/>
      <c r="AR111"/>
      <c r="AS111"/>
      <c r="AT111"/>
      <c r="AU111"/>
      <c r="AV111"/>
      <c r="AW111"/>
      <c r="AX111"/>
      <c r="AY111"/>
      <c r="AZ111"/>
      <c r="BA111"/>
      <c r="BB111"/>
      <c r="BC111"/>
      <c r="BD111"/>
    </row>
    <row r="112" spans="1:56" s="30" customFormat="1" ht="15.75" thickBot="1">
      <c r="A112" s="30" t="s">
        <v>60</v>
      </c>
      <c r="B112" s="30" t="s">
        <v>31</v>
      </c>
      <c r="C112" s="50" t="s">
        <v>175</v>
      </c>
      <c r="D112" s="50" t="s">
        <v>176</v>
      </c>
      <c r="E112" s="31">
        <v>11513</v>
      </c>
      <c r="F112" s="32">
        <v>12268</v>
      </c>
      <c r="G112" s="32">
        <v>13167</v>
      </c>
      <c r="H112" s="33">
        <v>13837</v>
      </c>
      <c r="I112" s="31" t="s">
        <v>238</v>
      </c>
      <c r="J112" s="32" t="s">
        <v>238</v>
      </c>
      <c r="K112" s="32" t="s">
        <v>238</v>
      </c>
      <c r="L112" s="34" t="s">
        <v>239</v>
      </c>
      <c r="M112" s="35" t="s">
        <v>238</v>
      </c>
      <c r="N112" s="35">
        <v>16500</v>
      </c>
      <c r="O112" s="35">
        <v>16700</v>
      </c>
      <c r="P112" s="35" t="s">
        <v>238</v>
      </c>
      <c r="Q112" s="35" t="s">
        <v>238</v>
      </c>
      <c r="R112" s="36" t="s">
        <v>238</v>
      </c>
      <c r="S112" s="35" t="s">
        <v>238</v>
      </c>
      <c r="T112" s="35" t="s">
        <v>238</v>
      </c>
      <c r="U112" s="36" t="s">
        <v>238</v>
      </c>
      <c r="V112" s="34" t="s">
        <v>238</v>
      </c>
      <c r="W112" s="35" t="s">
        <v>238</v>
      </c>
      <c r="X112" s="35">
        <v>5550</v>
      </c>
      <c r="Y112" s="35">
        <v>6230</v>
      </c>
      <c r="Z112" s="35" t="s">
        <v>238</v>
      </c>
      <c r="AA112" s="35" t="s">
        <v>238</v>
      </c>
      <c r="AB112" s="159" t="s">
        <v>238</v>
      </c>
      <c r="AC112" s="160">
        <v>351.70155731833404</v>
      </c>
      <c r="AD112" s="161">
        <v>158.76156779404999</v>
      </c>
      <c r="AE112" s="162">
        <v>0</v>
      </c>
      <c r="AF112" s="162">
        <v>242.39971331263067</v>
      </c>
      <c r="AG112" s="40">
        <v>0</v>
      </c>
      <c r="AH112" s="236" t="s">
        <v>241</v>
      </c>
      <c r="AI112" s="216">
        <v>0.15</v>
      </c>
      <c r="AJ112"/>
      <c r="AK112"/>
      <c r="AL112"/>
      <c r="AM112"/>
      <c r="AN112"/>
      <c r="AO112"/>
      <c r="AP112"/>
      <c r="AQ112"/>
      <c r="AR112"/>
      <c r="AS112"/>
      <c r="AT112"/>
      <c r="AU112"/>
      <c r="AV112"/>
      <c r="AW112"/>
      <c r="AX112"/>
      <c r="AY112"/>
      <c r="AZ112"/>
      <c r="BA112"/>
      <c r="BB112"/>
      <c r="BC112"/>
      <c r="BD112"/>
    </row>
    <row r="113" spans="1:56" s="133" customFormat="1" ht="33" customHeight="1">
      <c r="A113" s="142" t="s">
        <v>270</v>
      </c>
      <c r="B113" s="132"/>
      <c r="C113" s="132"/>
      <c r="E113" s="134">
        <f t="shared" ref="E113:M113" si="2">E99+E100+E98+E97+E89+E88+E80+E71+E70+E69+E52+E51+E50+E41+E33</f>
        <v>1778283</v>
      </c>
      <c r="F113" s="134">
        <f t="shared" si="2"/>
        <v>1898811</v>
      </c>
      <c r="G113" s="134">
        <f t="shared" si="2"/>
        <v>2041030</v>
      </c>
      <c r="H113" s="134">
        <f t="shared" si="2"/>
        <v>2114183</v>
      </c>
      <c r="I113" s="134">
        <f t="shared" si="2"/>
        <v>1976000</v>
      </c>
      <c r="J113" s="139">
        <f t="shared" si="2"/>
        <v>2119000</v>
      </c>
      <c r="K113" s="139">
        <f t="shared" si="2"/>
        <v>2188000</v>
      </c>
      <c r="L113" s="134">
        <f t="shared" si="2"/>
        <v>1980000</v>
      </c>
      <c r="M113" s="139">
        <f t="shared" si="2"/>
        <v>2231000</v>
      </c>
      <c r="N113" s="139">
        <v>2560000</v>
      </c>
      <c r="O113" s="139">
        <f>O99+O100+O98+O97+O89+O88+O80+O71+O70+O69+O52+O51+O50+O41+O33</f>
        <v>2858000</v>
      </c>
      <c r="P113" s="139">
        <f>P100+P99+P98+P97+P89+P88+P80+P71+P70+P69+P52+P51+P50+P41+P33</f>
        <v>2949000</v>
      </c>
      <c r="Q113" s="139">
        <f>Q99+Q100+Q98+Q97+Q89+Q88+Q80+Q71+Q70+Q69+Q52+Q51+Q50+Q41+Q33</f>
        <v>3147000</v>
      </c>
      <c r="R113" s="187">
        <f>R99+R100+R98+R97+R89+R88+R80+R71+R70+R69+R52+R51+R50+R41+R33</f>
        <v>3349000</v>
      </c>
      <c r="S113" s="134">
        <f>S100+S99+S98+S97+S89+S88+S80+S71+S70+S69+S52+S51+S50+S41+S33</f>
        <v>861000</v>
      </c>
      <c r="T113" s="139">
        <f t="shared" ref="T113:U113" si="3">T100+T99+T98+T97+T89+T88+T80+T71+T70+T69+T52+T51+T50+T41+T33</f>
        <v>959000</v>
      </c>
      <c r="U113" s="187">
        <f t="shared" si="3"/>
        <v>996000</v>
      </c>
      <c r="V113" s="134">
        <f>V99+V100+V98+V97+V89+V88+V80+V71+V70+V69+V52+V51+V50+V41+V33</f>
        <v>868000</v>
      </c>
      <c r="W113" s="139">
        <f>W99+W100+W98+W97+W89+W88+W80+W71+W70+W69+W52+W51+W50+W41+W33</f>
        <v>1012000</v>
      </c>
      <c r="X113" s="139">
        <v>1130000</v>
      </c>
      <c r="Y113" s="139">
        <f>Y99+Y100+Y98+Y97+Y89+Y88+Y80+Y71+Y70+Y69+Y52+Y51+Y50+Y41+Y33</f>
        <v>1223000</v>
      </c>
      <c r="Z113" s="139">
        <f>Z99+Z100+Z98+Z97+Z89+Z88+Z80+Z71+Z70+Z69+Z52+Z51+Z50+Z41+Z33</f>
        <v>1280000</v>
      </c>
      <c r="AA113" s="139">
        <f>AA99+AA100+AA98+AA97+AA89+AA88+AA80+AA71+AA70+AA69+AA52+AA51+AA50+AA41+AA33</f>
        <v>1355000</v>
      </c>
      <c r="AB113" s="189">
        <f>AB99+AB100+AB98+AB97+AB89+AB88+AB80+AB71+AB70+AB69+AB52+AB51+AB50+AB41+AB33</f>
        <v>1450000</v>
      </c>
      <c r="AC113" s="172">
        <f t="shared" ref="AC113:AG113" si="4">(AC69+AC52+AC51+AC50+AC41+AC33+AC70+AC71+AC80+AC88+AC89+AC97+AC98+AC99+AC100)</f>
        <v>104824.33764297346</v>
      </c>
      <c r="AD113" s="173">
        <f t="shared" si="4"/>
        <v>42778.213739215222</v>
      </c>
      <c r="AE113" s="173">
        <f t="shared" si="4"/>
        <v>8079.536293920024</v>
      </c>
      <c r="AF113" s="173">
        <f t="shared" si="4"/>
        <v>35419.085202352195</v>
      </c>
      <c r="AG113" s="173">
        <f t="shared" si="4"/>
        <v>1926.0843292457662</v>
      </c>
      <c r="AH113" s="171"/>
      <c r="AI113" s="244"/>
      <c r="AJ113"/>
      <c r="AK113"/>
      <c r="AL113"/>
      <c r="AM113"/>
      <c r="AN113"/>
      <c r="AO113"/>
      <c r="AP113"/>
      <c r="AQ113"/>
      <c r="AR113"/>
      <c r="AS113"/>
      <c r="AT113"/>
      <c r="AU113"/>
      <c r="AV113"/>
      <c r="AW113"/>
      <c r="AX113"/>
      <c r="AY113"/>
      <c r="AZ113"/>
      <c r="BA113"/>
      <c r="BB113"/>
      <c r="BC113"/>
      <c r="BD113"/>
    </row>
    <row r="114" spans="1:56" s="181" customFormat="1" ht="36.75" customHeight="1" thickBot="1">
      <c r="A114" s="179" t="s">
        <v>271</v>
      </c>
      <c r="B114" s="180"/>
      <c r="C114" s="180"/>
      <c r="E114" s="182">
        <f t="shared" ref="E114:AB114" si="5">E113+E32</f>
        <v>6811965</v>
      </c>
      <c r="F114" s="182">
        <f t="shared" si="5"/>
        <v>7470905</v>
      </c>
      <c r="G114" s="182">
        <f t="shared" si="5"/>
        <v>8101438</v>
      </c>
      <c r="H114" s="182">
        <f t="shared" si="5"/>
        <v>8688323</v>
      </c>
      <c r="I114" s="182">
        <f t="shared" si="5"/>
        <v>7784000</v>
      </c>
      <c r="J114" s="183">
        <f t="shared" si="5"/>
        <v>8441000</v>
      </c>
      <c r="K114" s="183">
        <f t="shared" si="5"/>
        <v>9026000</v>
      </c>
      <c r="L114" s="182">
        <f t="shared" si="5"/>
        <v>7790000</v>
      </c>
      <c r="M114" s="183">
        <f t="shared" si="5"/>
        <v>9091000</v>
      </c>
      <c r="N114" s="183">
        <f t="shared" si="5"/>
        <v>10330000</v>
      </c>
      <c r="O114" s="183">
        <f t="shared" si="5"/>
        <v>11478000</v>
      </c>
      <c r="P114" s="183">
        <f>P113+P32</f>
        <v>11969000</v>
      </c>
      <c r="Q114" s="183">
        <f t="shared" si="5"/>
        <v>12737000</v>
      </c>
      <c r="R114" s="188">
        <f t="shared" si="5"/>
        <v>13479000</v>
      </c>
      <c r="S114" s="182">
        <f>S113+S32</f>
        <v>3797000</v>
      </c>
      <c r="T114" s="183">
        <f t="shared" ref="T114:U114" si="6">T113+T32</f>
        <v>4145000</v>
      </c>
      <c r="U114" s="188">
        <f t="shared" si="6"/>
        <v>4461000</v>
      </c>
      <c r="V114" s="182">
        <f t="shared" si="5"/>
        <v>3818000</v>
      </c>
      <c r="W114" s="183">
        <f t="shared" si="5"/>
        <v>4642000</v>
      </c>
      <c r="X114" s="183">
        <f t="shared" si="5"/>
        <v>5170000</v>
      </c>
      <c r="Y114" s="183">
        <f t="shared" si="5"/>
        <v>5553000</v>
      </c>
      <c r="Z114" s="183">
        <f t="shared" si="5"/>
        <v>5670000</v>
      </c>
      <c r="AA114" s="183">
        <f t="shared" si="5"/>
        <v>5945000</v>
      </c>
      <c r="AB114" s="190">
        <f t="shared" si="5"/>
        <v>6290000</v>
      </c>
      <c r="AC114" s="184">
        <f>AC113+AC32</f>
        <v>329819.48246015934</v>
      </c>
      <c r="AD114" s="185">
        <f>AD113+AD32</f>
        <v>87935.345856680666</v>
      </c>
      <c r="AE114" s="185">
        <f>AE113+AE32</f>
        <v>19152.989794832272</v>
      </c>
      <c r="AF114" s="185">
        <f t="shared" ref="AF114:AG114" si="7">AF113+AF32</f>
        <v>45975.925332334962</v>
      </c>
      <c r="AG114" s="185">
        <f t="shared" si="7"/>
        <v>1942.2554253697119</v>
      </c>
      <c r="AH114" s="186"/>
      <c r="AI114" s="245"/>
      <c r="AJ114"/>
      <c r="AK114"/>
      <c r="AL114"/>
      <c r="AM114"/>
      <c r="AN114"/>
      <c r="AO114"/>
      <c r="AP114"/>
      <c r="AQ114"/>
      <c r="AR114"/>
      <c r="AS114"/>
      <c r="AT114"/>
      <c r="AU114"/>
      <c r="AV114"/>
      <c r="AW114"/>
      <c r="AX114"/>
      <c r="AY114"/>
      <c r="AZ114"/>
      <c r="BA114"/>
      <c r="BB114"/>
      <c r="BC114"/>
      <c r="BD114"/>
    </row>
    <row r="115" spans="1:56">
      <c r="E115" s="251" t="s">
        <v>368</v>
      </c>
      <c r="F115" s="252"/>
      <c r="G115" s="252"/>
      <c r="H115" s="253"/>
      <c r="I115" s="251" t="s">
        <v>368</v>
      </c>
      <c r="J115" s="252"/>
      <c r="K115" s="253"/>
      <c r="L115" s="268" t="s">
        <v>476</v>
      </c>
      <c r="M115" s="269"/>
      <c r="N115" s="269"/>
      <c r="O115" s="271" t="s">
        <v>476</v>
      </c>
      <c r="P115" s="269"/>
      <c r="Q115" s="269"/>
      <c r="R115" s="270"/>
      <c r="S115" s="268" t="s">
        <v>433</v>
      </c>
      <c r="T115" s="269"/>
      <c r="U115" s="270"/>
      <c r="V115" s="268" t="s">
        <v>476</v>
      </c>
      <c r="W115" s="269"/>
      <c r="X115" s="269"/>
      <c r="Y115" s="271" t="s">
        <v>476</v>
      </c>
      <c r="Z115" s="269"/>
      <c r="AA115" s="269"/>
      <c r="AB115" s="270"/>
      <c r="AC115" s="141" t="s">
        <v>368</v>
      </c>
    </row>
    <row r="116" spans="1:56" ht="29.25" customHeight="1">
      <c r="E116" s="257" t="s">
        <v>480</v>
      </c>
      <c r="F116" s="258"/>
      <c r="G116" s="258"/>
      <c r="H116" s="259"/>
      <c r="I116" s="260" t="s">
        <v>477</v>
      </c>
      <c r="J116" s="261"/>
      <c r="K116" s="259"/>
      <c r="L116" s="273" t="s">
        <v>482</v>
      </c>
      <c r="M116" s="252"/>
      <c r="N116" s="252"/>
      <c r="O116" s="274" t="s">
        <v>481</v>
      </c>
      <c r="P116" s="274"/>
      <c r="Q116" s="274"/>
      <c r="R116" s="275"/>
      <c r="S116" s="260" t="s">
        <v>483</v>
      </c>
      <c r="T116" s="265"/>
      <c r="U116" s="266"/>
      <c r="V116" s="273" t="s">
        <v>482</v>
      </c>
      <c r="W116" s="252"/>
      <c r="X116" s="252"/>
      <c r="Y116" s="274" t="s">
        <v>481</v>
      </c>
      <c r="Z116" s="274"/>
      <c r="AA116" s="274"/>
      <c r="AB116" s="275"/>
      <c r="AC116" s="254" t="s">
        <v>479</v>
      </c>
      <c r="AD116" s="255"/>
      <c r="AE116" s="255"/>
      <c r="AF116" s="255"/>
      <c r="AG116" s="256"/>
    </row>
    <row r="117" spans="1:56" ht="96" customHeight="1">
      <c r="E117" s="260"/>
      <c r="F117" s="258"/>
      <c r="G117" s="258"/>
      <c r="H117" s="259"/>
      <c r="I117" s="262"/>
      <c r="J117" s="263"/>
      <c r="K117" s="264"/>
      <c r="L117" s="276" t="s">
        <v>475</v>
      </c>
      <c r="M117" s="250"/>
      <c r="N117" s="255"/>
      <c r="O117" s="272" t="s">
        <v>454</v>
      </c>
      <c r="P117" s="261"/>
      <c r="Q117" s="261"/>
      <c r="R117" s="256"/>
      <c r="S117" s="267"/>
      <c r="T117" s="265"/>
      <c r="U117" s="266"/>
      <c r="V117" s="276" t="s">
        <v>475</v>
      </c>
      <c r="W117" s="250"/>
      <c r="X117" s="255"/>
      <c r="Y117" s="272" t="s">
        <v>454</v>
      </c>
      <c r="Z117" s="261"/>
      <c r="AA117" s="261"/>
      <c r="AB117" s="256"/>
    </row>
    <row r="118" spans="1:56" ht="43.5" customHeight="1">
      <c r="E118" s="191"/>
      <c r="F118" s="177"/>
      <c r="G118" s="177"/>
      <c r="H118" s="178"/>
      <c r="L118" s="249" t="s">
        <v>454</v>
      </c>
      <c r="M118" s="250"/>
      <c r="N118" s="250"/>
      <c r="V118" s="249" t="s">
        <v>454</v>
      </c>
      <c r="W118" s="250"/>
      <c r="X118" s="250"/>
      <c r="Y118" s="46"/>
      <c r="Z118" s="46"/>
      <c r="AA118" s="46"/>
      <c r="AB118" s="123"/>
    </row>
    <row r="119" spans="1:56">
      <c r="E119" s="175"/>
      <c r="G119" s="154"/>
      <c r="H119" s="176"/>
    </row>
    <row r="120" spans="1:56">
      <c r="F120" s="154"/>
    </row>
    <row r="121" spans="1:56">
      <c r="F121" s="154"/>
    </row>
  </sheetData>
  <sortState ref="A2:N115">
    <sortCondition ref="B1"/>
  </sortState>
  <mergeCells count="21">
    <mergeCell ref="Y115:AB115"/>
    <mergeCell ref="V116:X116"/>
    <mergeCell ref="Y116:AB116"/>
    <mergeCell ref="V117:X117"/>
    <mergeCell ref="Y117:AB117"/>
    <mergeCell ref="L118:N118"/>
    <mergeCell ref="E115:H115"/>
    <mergeCell ref="AC116:AG116"/>
    <mergeCell ref="E116:H117"/>
    <mergeCell ref="I116:K117"/>
    <mergeCell ref="S116:U117"/>
    <mergeCell ref="S115:U115"/>
    <mergeCell ref="L115:N115"/>
    <mergeCell ref="O115:R115"/>
    <mergeCell ref="O117:R117"/>
    <mergeCell ref="I115:K115"/>
    <mergeCell ref="L116:N116"/>
    <mergeCell ref="O116:R116"/>
    <mergeCell ref="L117:N117"/>
    <mergeCell ref="V118:X118"/>
    <mergeCell ref="V115:X11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C9"/>
  <sheetViews>
    <sheetView workbookViewId="0">
      <selection activeCell="A6" sqref="A6:B6"/>
    </sheetView>
  </sheetViews>
  <sheetFormatPr defaultRowHeight="15"/>
  <cols>
    <col min="1" max="1" width="61" customWidth="1"/>
    <col min="2" max="2" width="17.140625" customWidth="1"/>
    <col min="3" max="3" width="18.85546875" customWidth="1"/>
  </cols>
  <sheetData>
    <row r="1" spans="1:3">
      <c r="A1" s="203" t="s">
        <v>452</v>
      </c>
      <c r="B1" s="204" t="s">
        <v>453</v>
      </c>
      <c r="C1" s="49"/>
    </row>
    <row r="2" spans="1:3">
      <c r="A2" s="194" t="s">
        <v>441</v>
      </c>
      <c r="B2" s="195">
        <v>741.76161041</v>
      </c>
      <c r="C2" s="49"/>
    </row>
    <row r="3" spans="1:3">
      <c r="A3" s="194" t="s">
        <v>442</v>
      </c>
      <c r="B3" s="195">
        <v>409.60308008999999</v>
      </c>
      <c r="C3" s="49"/>
    </row>
    <row r="4" spans="1:3">
      <c r="A4" s="194" t="s">
        <v>443</v>
      </c>
      <c r="B4" s="195">
        <v>352.654920436</v>
      </c>
      <c r="C4" s="49"/>
    </row>
    <row r="5" spans="1:3">
      <c r="A5" s="194" t="s">
        <v>444</v>
      </c>
      <c r="B5" s="195">
        <v>360.44974964141829</v>
      </c>
      <c r="C5" s="49"/>
    </row>
    <row r="6" spans="1:3">
      <c r="A6" s="193" t="s">
        <v>440</v>
      </c>
      <c r="B6" s="72">
        <f>SUM(B2:B5)</f>
        <v>1864.4693605774182</v>
      </c>
      <c r="C6" s="49"/>
    </row>
    <row r="7" spans="1:3">
      <c r="A7" s="196"/>
      <c r="B7" s="196"/>
      <c r="C7" s="49"/>
    </row>
    <row r="8" spans="1:3">
      <c r="A8" s="49"/>
      <c r="B8" s="49"/>
      <c r="C8" s="49"/>
    </row>
    <row r="9" spans="1:3">
      <c r="A9" s="49"/>
      <c r="B9" s="49"/>
      <c r="C9" s="49"/>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dimension ref="A1:J54"/>
  <sheetViews>
    <sheetView zoomScale="90" zoomScaleNormal="90" workbookViewId="0">
      <selection activeCell="G39" sqref="G39"/>
    </sheetView>
  </sheetViews>
  <sheetFormatPr defaultRowHeight="15"/>
  <cols>
    <col min="1" max="1" width="13.28515625" customWidth="1"/>
    <col min="2" max="2" width="31" customWidth="1"/>
    <col min="3" max="3" width="14.28515625" customWidth="1"/>
    <col min="4" max="4" width="17.85546875" customWidth="1"/>
    <col min="5" max="5" width="14.42578125" customWidth="1"/>
    <col min="7" max="7" width="13.140625" customWidth="1"/>
    <col min="8" max="8" width="13.42578125" customWidth="1"/>
    <col min="9" max="9" width="23.5703125" customWidth="1"/>
    <col min="10" max="10" width="16" customWidth="1"/>
  </cols>
  <sheetData>
    <row r="1" spans="1:10" s="64" customFormat="1" ht="44.25" customHeight="1">
      <c r="A1" s="205" t="s">
        <v>285</v>
      </c>
      <c r="B1" s="206" t="s">
        <v>345</v>
      </c>
      <c r="C1" s="206" t="s">
        <v>286</v>
      </c>
      <c r="D1" s="206" t="s">
        <v>287</v>
      </c>
      <c r="E1" s="206" t="s">
        <v>288</v>
      </c>
      <c r="F1" s="206" t="s">
        <v>434</v>
      </c>
      <c r="G1" s="206" t="s">
        <v>289</v>
      </c>
      <c r="H1" s="206" t="s">
        <v>290</v>
      </c>
      <c r="I1" s="206" t="s">
        <v>291</v>
      </c>
      <c r="J1" s="207" t="s">
        <v>435</v>
      </c>
    </row>
    <row r="2" spans="1:10">
      <c r="A2" s="59" t="s">
        <v>292</v>
      </c>
      <c r="B2" s="60" t="s">
        <v>293</v>
      </c>
      <c r="C2" s="47">
        <v>202</v>
      </c>
      <c r="D2">
        <v>200</v>
      </c>
      <c r="E2" s="47">
        <v>250</v>
      </c>
      <c r="F2" s="47">
        <v>141</v>
      </c>
      <c r="G2" s="47">
        <f>F2*C2</f>
        <v>28482</v>
      </c>
      <c r="H2" s="47">
        <f>F2*E2</f>
        <v>35250</v>
      </c>
      <c r="I2" s="47">
        <f>H2-G2</f>
        <v>6768</v>
      </c>
      <c r="J2" s="1">
        <f>I2/G2*100</f>
        <v>23.762376237623762</v>
      </c>
    </row>
    <row r="3" spans="1:10">
      <c r="A3" s="59" t="s">
        <v>292</v>
      </c>
      <c r="B3" s="60" t="s">
        <v>294</v>
      </c>
      <c r="C3" s="47">
        <v>120</v>
      </c>
      <c r="D3">
        <v>200</v>
      </c>
      <c r="E3" s="47">
        <v>200</v>
      </c>
      <c r="F3" s="47">
        <v>117</v>
      </c>
      <c r="G3" s="47">
        <f>F3*C3</f>
        <v>14040</v>
      </c>
      <c r="H3" s="47">
        <f>F3*D3</f>
        <v>23400</v>
      </c>
      <c r="I3" s="47">
        <f>H3-G3</f>
        <v>9360</v>
      </c>
      <c r="J3" s="1">
        <f t="shared" ref="J3:J26" si="0">I3/G3*100</f>
        <v>66.666666666666657</v>
      </c>
    </row>
    <row r="4" spans="1:10">
      <c r="A4" s="59" t="s">
        <v>292</v>
      </c>
      <c r="B4" s="61" t="s">
        <v>295</v>
      </c>
      <c r="C4" s="61">
        <v>25</v>
      </c>
      <c r="D4">
        <v>200</v>
      </c>
      <c r="E4" s="61">
        <v>200</v>
      </c>
      <c r="F4" s="61">
        <v>111</v>
      </c>
      <c r="G4" s="61">
        <f t="shared" ref="G4:G26" si="1">F4*C4</f>
        <v>2775</v>
      </c>
      <c r="H4" s="61">
        <f t="shared" ref="H4:H26" si="2">F4*D4</f>
        <v>22200</v>
      </c>
      <c r="I4" s="61">
        <f t="shared" ref="I4:I26" si="3">H4-G4</f>
        <v>19425</v>
      </c>
      <c r="J4" s="1">
        <f t="shared" si="0"/>
        <v>700</v>
      </c>
    </row>
    <row r="5" spans="1:10">
      <c r="A5" s="59" t="s">
        <v>292</v>
      </c>
      <c r="B5" s="61" t="s">
        <v>296</v>
      </c>
      <c r="C5" s="61">
        <v>34</v>
      </c>
      <c r="D5">
        <v>200</v>
      </c>
      <c r="E5" s="61">
        <v>200</v>
      </c>
      <c r="F5" s="61">
        <v>138</v>
      </c>
      <c r="G5" s="61">
        <f t="shared" si="1"/>
        <v>4692</v>
      </c>
      <c r="H5" s="61">
        <f t="shared" si="2"/>
        <v>27600</v>
      </c>
      <c r="I5" s="61">
        <f t="shared" si="3"/>
        <v>22908</v>
      </c>
      <c r="J5" s="1">
        <f t="shared" si="0"/>
        <v>488.23529411764707</v>
      </c>
    </row>
    <row r="6" spans="1:10">
      <c r="A6" s="59" t="s">
        <v>292</v>
      </c>
      <c r="B6" s="61" t="s">
        <v>297</v>
      </c>
      <c r="C6" s="61">
        <v>68</v>
      </c>
      <c r="D6">
        <v>200</v>
      </c>
      <c r="E6" s="61">
        <v>200</v>
      </c>
      <c r="F6" s="61">
        <v>224</v>
      </c>
      <c r="G6" s="61">
        <f t="shared" si="1"/>
        <v>15232</v>
      </c>
      <c r="H6" s="61">
        <f t="shared" si="2"/>
        <v>44800</v>
      </c>
      <c r="I6" s="61">
        <f t="shared" si="3"/>
        <v>29568</v>
      </c>
      <c r="J6" s="1">
        <f t="shared" si="0"/>
        <v>194.11764705882354</v>
      </c>
    </row>
    <row r="7" spans="1:10">
      <c r="A7" s="59" t="s">
        <v>292</v>
      </c>
      <c r="B7" s="61" t="s">
        <v>298</v>
      </c>
      <c r="C7" s="61">
        <v>131</v>
      </c>
      <c r="D7">
        <v>200</v>
      </c>
      <c r="E7" s="61">
        <v>200</v>
      </c>
      <c r="F7" s="61">
        <v>598</v>
      </c>
      <c r="G7" s="61">
        <f t="shared" si="1"/>
        <v>78338</v>
      </c>
      <c r="H7" s="61">
        <f t="shared" si="2"/>
        <v>119600</v>
      </c>
      <c r="I7" s="61">
        <f t="shared" si="3"/>
        <v>41262</v>
      </c>
      <c r="J7" s="1">
        <f t="shared" si="0"/>
        <v>52.671755725190842</v>
      </c>
    </row>
    <row r="8" spans="1:10">
      <c r="A8" s="59" t="s">
        <v>292</v>
      </c>
      <c r="B8" s="61" t="s">
        <v>299</v>
      </c>
      <c r="C8" s="61">
        <v>131</v>
      </c>
      <c r="D8">
        <v>400</v>
      </c>
      <c r="E8" s="61">
        <v>400</v>
      </c>
      <c r="F8" s="61">
        <v>165</v>
      </c>
      <c r="G8" s="61">
        <f t="shared" si="1"/>
        <v>21615</v>
      </c>
      <c r="H8" s="61">
        <f t="shared" si="2"/>
        <v>66000</v>
      </c>
      <c r="I8" s="61">
        <f t="shared" si="3"/>
        <v>44385</v>
      </c>
      <c r="J8" s="1">
        <f t="shared" si="0"/>
        <v>205.3435114503817</v>
      </c>
    </row>
    <row r="9" spans="1:10">
      <c r="A9" s="59" t="s">
        <v>292</v>
      </c>
      <c r="B9" s="61" t="s">
        <v>300</v>
      </c>
      <c r="C9" s="61">
        <v>280</v>
      </c>
      <c r="D9">
        <v>400</v>
      </c>
      <c r="E9" s="61">
        <v>400</v>
      </c>
      <c r="F9" s="61">
        <v>2120</v>
      </c>
      <c r="G9" s="61">
        <f t="shared" si="1"/>
        <v>593600</v>
      </c>
      <c r="H9" s="61">
        <f t="shared" si="2"/>
        <v>848000</v>
      </c>
      <c r="I9" s="61">
        <f t="shared" si="3"/>
        <v>254400</v>
      </c>
      <c r="J9" s="1">
        <f t="shared" si="0"/>
        <v>42.857142857142854</v>
      </c>
    </row>
    <row r="10" spans="1:10">
      <c r="A10" s="59" t="s">
        <v>292</v>
      </c>
      <c r="B10" s="61" t="s">
        <v>301</v>
      </c>
      <c r="C10" s="61">
        <v>483</v>
      </c>
      <c r="D10">
        <v>400</v>
      </c>
      <c r="E10" s="61">
        <v>400</v>
      </c>
      <c r="F10" s="61">
        <v>61</v>
      </c>
      <c r="G10" s="61">
        <f t="shared" si="1"/>
        <v>29463</v>
      </c>
      <c r="H10" s="61">
        <f t="shared" si="2"/>
        <v>24400</v>
      </c>
      <c r="I10" s="61">
        <v>0</v>
      </c>
      <c r="J10" s="1">
        <f t="shared" si="0"/>
        <v>0</v>
      </c>
    </row>
    <row r="11" spans="1:10">
      <c r="A11" s="59" t="s">
        <v>292</v>
      </c>
      <c r="B11" s="61" t="s">
        <v>302</v>
      </c>
      <c r="C11" s="61">
        <v>391</v>
      </c>
      <c r="D11">
        <v>400</v>
      </c>
      <c r="E11" s="61">
        <v>400</v>
      </c>
      <c r="F11" s="61">
        <v>191</v>
      </c>
      <c r="G11" s="61">
        <f t="shared" si="1"/>
        <v>74681</v>
      </c>
      <c r="H11" s="61">
        <f t="shared" si="2"/>
        <v>76400</v>
      </c>
      <c r="I11" s="61">
        <f t="shared" si="3"/>
        <v>1719</v>
      </c>
      <c r="J11" s="1">
        <f t="shared" si="0"/>
        <v>2.3017902813299234</v>
      </c>
    </row>
    <row r="12" spans="1:10">
      <c r="A12" s="59" t="s">
        <v>292</v>
      </c>
      <c r="B12" s="61" t="s">
        <v>303</v>
      </c>
      <c r="C12" s="61">
        <v>143</v>
      </c>
      <c r="D12">
        <v>400</v>
      </c>
      <c r="E12" s="61">
        <v>400</v>
      </c>
      <c r="F12" s="61">
        <v>174</v>
      </c>
      <c r="G12" s="61">
        <f t="shared" si="1"/>
        <v>24882</v>
      </c>
      <c r="H12" s="61">
        <f t="shared" si="2"/>
        <v>69600</v>
      </c>
      <c r="I12" s="61">
        <f t="shared" si="3"/>
        <v>44718</v>
      </c>
      <c r="J12" s="1">
        <f t="shared" si="0"/>
        <v>179.72027972027973</v>
      </c>
    </row>
    <row r="13" spans="1:10">
      <c r="A13" s="59" t="s">
        <v>292</v>
      </c>
      <c r="B13" s="61" t="s">
        <v>304</v>
      </c>
      <c r="C13" s="61">
        <v>20</v>
      </c>
      <c r="D13">
        <v>200</v>
      </c>
      <c r="E13" s="61">
        <v>200</v>
      </c>
      <c r="F13" s="61">
        <v>104</v>
      </c>
      <c r="G13" s="61">
        <f t="shared" si="1"/>
        <v>2080</v>
      </c>
      <c r="H13" s="61">
        <f t="shared" si="2"/>
        <v>20800</v>
      </c>
      <c r="I13" s="61">
        <f t="shared" si="3"/>
        <v>18720</v>
      </c>
      <c r="J13" s="1">
        <f t="shared" si="0"/>
        <v>900</v>
      </c>
    </row>
    <row r="14" spans="1:10">
      <c r="A14" s="59" t="s">
        <v>292</v>
      </c>
      <c r="B14" s="61" t="s">
        <v>305</v>
      </c>
      <c r="C14" s="61">
        <v>30</v>
      </c>
      <c r="D14">
        <v>200</v>
      </c>
      <c r="E14" s="61">
        <v>200</v>
      </c>
      <c r="F14" s="61">
        <v>101</v>
      </c>
      <c r="G14" s="61">
        <f t="shared" si="1"/>
        <v>3030</v>
      </c>
      <c r="H14" s="61">
        <f t="shared" si="2"/>
        <v>20200</v>
      </c>
      <c r="I14" s="61">
        <f t="shared" si="3"/>
        <v>17170</v>
      </c>
      <c r="J14" s="1">
        <f t="shared" si="0"/>
        <v>566.66666666666674</v>
      </c>
    </row>
    <row r="15" spans="1:10">
      <c r="A15" s="59" t="s">
        <v>292</v>
      </c>
      <c r="B15" s="61" t="s">
        <v>306</v>
      </c>
      <c r="C15" s="61">
        <v>26</v>
      </c>
      <c r="D15">
        <v>200</v>
      </c>
      <c r="E15" s="61">
        <v>200</v>
      </c>
      <c r="F15" s="61">
        <v>384</v>
      </c>
      <c r="G15" s="61">
        <f t="shared" si="1"/>
        <v>9984</v>
      </c>
      <c r="H15" s="61">
        <f t="shared" si="2"/>
        <v>76800</v>
      </c>
      <c r="I15" s="61">
        <f t="shared" si="3"/>
        <v>66816</v>
      </c>
      <c r="J15" s="1">
        <f t="shared" si="0"/>
        <v>669.23076923076928</v>
      </c>
    </row>
    <row r="16" spans="1:10">
      <c r="A16" s="59" t="s">
        <v>292</v>
      </c>
      <c r="B16" s="61" t="s">
        <v>307</v>
      </c>
      <c r="C16" s="61">
        <v>86</v>
      </c>
      <c r="D16">
        <v>200</v>
      </c>
      <c r="E16" s="61">
        <v>200</v>
      </c>
      <c r="F16" s="61">
        <v>47</v>
      </c>
      <c r="G16" s="61">
        <f t="shared" si="1"/>
        <v>4042</v>
      </c>
      <c r="H16" s="61">
        <f t="shared" si="2"/>
        <v>9400</v>
      </c>
      <c r="I16" s="61">
        <f t="shared" si="3"/>
        <v>5358</v>
      </c>
      <c r="J16" s="1">
        <f t="shared" si="0"/>
        <v>132.55813953488371</v>
      </c>
    </row>
    <row r="17" spans="1:10">
      <c r="A17" s="59" t="s">
        <v>292</v>
      </c>
      <c r="B17" s="61" t="s">
        <v>308</v>
      </c>
      <c r="C17" s="61">
        <v>56</v>
      </c>
      <c r="D17">
        <v>200</v>
      </c>
      <c r="E17" s="61">
        <v>200</v>
      </c>
      <c r="F17" s="61">
        <v>160</v>
      </c>
      <c r="G17" s="61">
        <f t="shared" si="1"/>
        <v>8960</v>
      </c>
      <c r="H17" s="61">
        <f t="shared" si="2"/>
        <v>32000</v>
      </c>
      <c r="I17" s="61">
        <f t="shared" si="3"/>
        <v>23040</v>
      </c>
      <c r="J17" s="1">
        <f t="shared" si="0"/>
        <v>257.14285714285717</v>
      </c>
    </row>
    <row r="18" spans="1:10">
      <c r="A18" s="59" t="s">
        <v>292</v>
      </c>
      <c r="B18" s="61" t="s">
        <v>309</v>
      </c>
      <c r="C18" s="61">
        <v>100</v>
      </c>
      <c r="D18">
        <v>200</v>
      </c>
      <c r="E18" s="61">
        <v>200</v>
      </c>
      <c r="F18" s="61">
        <v>106</v>
      </c>
      <c r="G18" s="61">
        <f t="shared" si="1"/>
        <v>10600</v>
      </c>
      <c r="H18" s="61">
        <f t="shared" si="2"/>
        <v>21200</v>
      </c>
      <c r="I18" s="61">
        <f t="shared" si="3"/>
        <v>10600</v>
      </c>
      <c r="J18" s="1">
        <f t="shared" si="0"/>
        <v>100</v>
      </c>
    </row>
    <row r="19" spans="1:10">
      <c r="A19" s="59" t="s">
        <v>310</v>
      </c>
      <c r="B19" s="61" t="s">
        <v>311</v>
      </c>
      <c r="C19" s="61">
        <v>116</v>
      </c>
      <c r="D19">
        <v>150</v>
      </c>
      <c r="E19" s="61">
        <v>150</v>
      </c>
      <c r="F19" s="61">
        <v>100</v>
      </c>
      <c r="G19" s="61">
        <f t="shared" si="1"/>
        <v>11600</v>
      </c>
      <c r="H19" s="61">
        <f t="shared" si="2"/>
        <v>15000</v>
      </c>
      <c r="I19" s="61">
        <f t="shared" si="3"/>
        <v>3400</v>
      </c>
      <c r="J19" s="1">
        <f t="shared" si="0"/>
        <v>29.310344827586203</v>
      </c>
    </row>
    <row r="20" spans="1:10">
      <c r="A20" s="59" t="s">
        <v>310</v>
      </c>
      <c r="B20" s="61" t="s">
        <v>312</v>
      </c>
      <c r="C20" s="61">
        <v>50</v>
      </c>
      <c r="D20">
        <v>150</v>
      </c>
      <c r="E20" s="61">
        <v>150</v>
      </c>
      <c r="F20" s="61">
        <v>200</v>
      </c>
      <c r="G20" s="61">
        <f t="shared" si="1"/>
        <v>10000</v>
      </c>
      <c r="H20" s="61">
        <f t="shared" si="2"/>
        <v>30000</v>
      </c>
      <c r="I20" s="61">
        <f t="shared" si="3"/>
        <v>20000</v>
      </c>
      <c r="J20" s="1">
        <f t="shared" si="0"/>
        <v>200</v>
      </c>
    </row>
    <row r="21" spans="1:10">
      <c r="A21" s="59" t="s">
        <v>310</v>
      </c>
      <c r="B21" s="61" t="s">
        <v>313</v>
      </c>
      <c r="C21" s="61">
        <v>109</v>
      </c>
      <c r="D21">
        <v>150</v>
      </c>
      <c r="E21" s="61">
        <v>150</v>
      </c>
      <c r="F21" s="61">
        <v>110</v>
      </c>
      <c r="G21" s="61">
        <f t="shared" si="1"/>
        <v>11990</v>
      </c>
      <c r="H21" s="61">
        <f t="shared" si="2"/>
        <v>16500</v>
      </c>
      <c r="I21" s="61">
        <f t="shared" si="3"/>
        <v>4510</v>
      </c>
      <c r="J21" s="1">
        <f t="shared" si="0"/>
        <v>37.61467889908257</v>
      </c>
    </row>
    <row r="22" spans="1:10">
      <c r="A22" s="59" t="s">
        <v>310</v>
      </c>
      <c r="B22" s="61" t="s">
        <v>314</v>
      </c>
      <c r="C22" s="61">
        <v>61</v>
      </c>
      <c r="D22">
        <v>150</v>
      </c>
      <c r="E22" s="61">
        <v>150</v>
      </c>
      <c r="F22" s="61">
        <v>138</v>
      </c>
      <c r="G22" s="61">
        <f t="shared" si="1"/>
        <v>8418</v>
      </c>
      <c r="H22" s="61">
        <f t="shared" si="2"/>
        <v>20700</v>
      </c>
      <c r="I22" s="61">
        <f t="shared" si="3"/>
        <v>12282</v>
      </c>
      <c r="J22" s="1">
        <f t="shared" si="0"/>
        <v>145.90163934426229</v>
      </c>
    </row>
    <row r="23" spans="1:10">
      <c r="A23" s="59" t="s">
        <v>310</v>
      </c>
      <c r="B23" s="61" t="s">
        <v>315</v>
      </c>
      <c r="C23" s="61">
        <v>71</v>
      </c>
      <c r="D23">
        <v>150</v>
      </c>
      <c r="E23" s="61">
        <v>150</v>
      </c>
      <c r="F23" s="61">
        <v>48</v>
      </c>
      <c r="G23" s="61">
        <f t="shared" si="1"/>
        <v>3408</v>
      </c>
      <c r="H23" s="61">
        <f t="shared" si="2"/>
        <v>7200</v>
      </c>
      <c r="I23" s="61">
        <f t="shared" si="3"/>
        <v>3792</v>
      </c>
      <c r="J23" s="1">
        <f t="shared" si="0"/>
        <v>111.26760563380283</v>
      </c>
    </row>
    <row r="24" spans="1:10">
      <c r="A24" s="59" t="s">
        <v>310</v>
      </c>
      <c r="B24" s="61" t="s">
        <v>316</v>
      </c>
      <c r="C24" s="61">
        <v>135</v>
      </c>
      <c r="D24">
        <v>200</v>
      </c>
      <c r="E24" s="61">
        <v>200</v>
      </c>
      <c r="F24" s="61">
        <v>92</v>
      </c>
      <c r="G24" s="61">
        <f t="shared" si="1"/>
        <v>12420</v>
      </c>
      <c r="H24" s="61">
        <f t="shared" si="2"/>
        <v>18400</v>
      </c>
      <c r="I24" s="61">
        <f t="shared" si="3"/>
        <v>5980</v>
      </c>
      <c r="J24" s="1">
        <f t="shared" si="0"/>
        <v>48.148148148148145</v>
      </c>
    </row>
    <row r="25" spans="1:10">
      <c r="A25" s="59" t="s">
        <v>310</v>
      </c>
      <c r="B25" s="61" t="s">
        <v>317</v>
      </c>
      <c r="C25" s="61">
        <v>99</v>
      </c>
      <c r="D25">
        <v>200</v>
      </c>
      <c r="E25" s="61">
        <v>200</v>
      </c>
      <c r="F25" s="61">
        <v>88</v>
      </c>
      <c r="G25" s="61">
        <f t="shared" si="1"/>
        <v>8712</v>
      </c>
      <c r="H25" s="61">
        <f t="shared" si="2"/>
        <v>17600</v>
      </c>
      <c r="I25" s="61">
        <f t="shared" si="3"/>
        <v>8888</v>
      </c>
      <c r="J25" s="1">
        <f t="shared" si="0"/>
        <v>102.02020202020201</v>
      </c>
    </row>
    <row r="26" spans="1:10">
      <c r="A26" s="59" t="s">
        <v>310</v>
      </c>
      <c r="B26" s="61" t="s">
        <v>318</v>
      </c>
      <c r="C26" s="61">
        <v>92</v>
      </c>
      <c r="D26">
        <v>150</v>
      </c>
      <c r="E26" s="61">
        <v>150</v>
      </c>
      <c r="F26" s="61">
        <v>105</v>
      </c>
      <c r="G26" s="61">
        <f t="shared" si="1"/>
        <v>9660</v>
      </c>
      <c r="H26" s="61">
        <f t="shared" si="2"/>
        <v>15750</v>
      </c>
      <c r="I26" s="61">
        <f t="shared" si="3"/>
        <v>6090</v>
      </c>
      <c r="J26" s="1">
        <f t="shared" si="0"/>
        <v>63.04347826086957</v>
      </c>
    </row>
    <row r="27" spans="1:10">
      <c r="A27" s="61"/>
      <c r="B27" s="61"/>
      <c r="C27" s="61"/>
      <c r="D27" s="61"/>
      <c r="E27" s="61"/>
      <c r="F27" s="61"/>
      <c r="G27" s="61"/>
      <c r="H27" s="61"/>
      <c r="I27" s="61"/>
    </row>
    <row r="28" spans="1:10">
      <c r="A28" s="62" t="s">
        <v>319</v>
      </c>
      <c r="B28" s="61"/>
      <c r="C28" s="61"/>
      <c r="D28" s="61"/>
      <c r="E28" s="61"/>
      <c r="F28" s="61"/>
      <c r="G28" s="61"/>
      <c r="H28" s="61"/>
      <c r="I28" s="61"/>
    </row>
    <row r="29" spans="1:10">
      <c r="A29" s="61" t="s">
        <v>320</v>
      </c>
      <c r="B29" s="61"/>
      <c r="C29" s="61"/>
      <c r="D29" s="61"/>
      <c r="E29" s="61"/>
      <c r="F29" s="61"/>
      <c r="G29" s="61"/>
      <c r="H29" s="61"/>
      <c r="I29" s="61"/>
    </row>
    <row r="30" spans="1:10">
      <c r="A30" s="61" t="s">
        <v>321</v>
      </c>
      <c r="B30" s="61"/>
      <c r="C30" s="61"/>
      <c r="D30" s="61"/>
      <c r="E30" s="61"/>
      <c r="F30" s="61"/>
      <c r="G30" s="61"/>
      <c r="H30" s="61"/>
      <c r="I30" s="61"/>
    </row>
    <row r="31" spans="1:10">
      <c r="A31" s="63" t="s">
        <v>322</v>
      </c>
      <c r="B31" s="61"/>
      <c r="C31" s="61"/>
      <c r="D31" s="61"/>
      <c r="E31" s="61"/>
      <c r="F31" s="61"/>
      <c r="G31" s="61"/>
      <c r="H31" s="61"/>
      <c r="I31" s="61"/>
    </row>
    <row r="32" spans="1:10">
      <c r="A32" s="61" t="s">
        <v>323</v>
      </c>
      <c r="B32" s="61"/>
      <c r="C32" s="61"/>
      <c r="D32" s="61"/>
      <c r="E32" s="61"/>
      <c r="F32" s="61"/>
      <c r="G32" s="61"/>
      <c r="H32" s="61"/>
      <c r="I32" s="61"/>
    </row>
    <row r="33" spans="1:9">
      <c r="A33" s="61" t="s">
        <v>324</v>
      </c>
      <c r="B33" s="61"/>
      <c r="C33" s="61"/>
      <c r="D33" s="61"/>
      <c r="E33" s="61"/>
      <c r="F33" s="61"/>
      <c r="G33" s="61"/>
      <c r="H33" s="61"/>
      <c r="I33" s="61"/>
    </row>
    <row r="34" spans="1:9">
      <c r="A34" s="61" t="s">
        <v>325</v>
      </c>
      <c r="B34" s="61"/>
      <c r="C34" s="61"/>
      <c r="D34" s="61"/>
      <c r="E34" s="61"/>
      <c r="F34" s="61"/>
      <c r="G34" s="61"/>
      <c r="H34" s="61"/>
      <c r="I34" s="61"/>
    </row>
    <row r="35" spans="1:9">
      <c r="A35" s="61" t="s">
        <v>326</v>
      </c>
      <c r="B35" s="61"/>
      <c r="C35" s="61"/>
      <c r="D35" s="61"/>
      <c r="E35" s="61"/>
      <c r="F35" s="61"/>
      <c r="G35" s="61"/>
      <c r="H35" s="61"/>
      <c r="I35" s="61"/>
    </row>
    <row r="36" spans="1:9">
      <c r="A36" s="61" t="s">
        <v>327</v>
      </c>
      <c r="B36" s="61"/>
      <c r="C36" s="61"/>
      <c r="D36" s="61"/>
      <c r="E36" s="61"/>
      <c r="F36" s="61"/>
      <c r="G36" s="61"/>
      <c r="H36" s="61"/>
      <c r="I36" s="61"/>
    </row>
    <row r="37" spans="1:9">
      <c r="A37" s="61" t="s">
        <v>328</v>
      </c>
      <c r="B37" s="61"/>
      <c r="C37" s="61"/>
      <c r="D37" s="61"/>
      <c r="E37" s="61"/>
      <c r="F37" s="61"/>
      <c r="G37" s="61"/>
      <c r="H37" s="61"/>
      <c r="I37" s="61"/>
    </row>
    <row r="38" spans="1:9">
      <c r="A38" s="61" t="s">
        <v>329</v>
      </c>
      <c r="B38" s="61"/>
      <c r="C38" s="61"/>
      <c r="D38" s="61"/>
      <c r="E38" s="61"/>
      <c r="F38" s="61"/>
      <c r="G38" s="61"/>
      <c r="H38" s="61"/>
      <c r="I38" s="61"/>
    </row>
    <row r="39" spans="1:9">
      <c r="A39" s="61" t="s">
        <v>330</v>
      </c>
      <c r="B39" s="61"/>
      <c r="C39" s="61"/>
      <c r="D39" s="61"/>
      <c r="E39" s="61"/>
      <c r="F39" s="61"/>
      <c r="G39" s="61"/>
      <c r="H39" s="61"/>
      <c r="I39" s="61"/>
    </row>
    <row r="40" spans="1:9">
      <c r="A40" s="61" t="s">
        <v>331</v>
      </c>
      <c r="B40" s="61"/>
      <c r="C40" s="61"/>
      <c r="D40" s="61"/>
      <c r="E40" s="61"/>
      <c r="F40" s="61"/>
      <c r="G40" s="61"/>
      <c r="H40" s="61"/>
      <c r="I40" s="61"/>
    </row>
    <row r="41" spans="1:9">
      <c r="A41" s="61" t="s">
        <v>332</v>
      </c>
      <c r="B41" s="61"/>
      <c r="C41" s="61"/>
      <c r="D41" s="61"/>
      <c r="E41" s="61"/>
      <c r="F41" s="61"/>
      <c r="G41" s="61"/>
      <c r="H41" s="61"/>
      <c r="I41" s="61"/>
    </row>
    <row r="42" spans="1:9">
      <c r="A42" s="61" t="s">
        <v>333</v>
      </c>
      <c r="B42" s="61"/>
      <c r="C42" s="61"/>
      <c r="D42" s="61"/>
      <c r="E42" s="61"/>
      <c r="F42" s="61"/>
      <c r="G42" s="61"/>
      <c r="H42" s="61"/>
      <c r="I42" s="61"/>
    </row>
    <row r="43" spans="1:9">
      <c r="A43" s="61" t="s">
        <v>334</v>
      </c>
      <c r="B43" s="61"/>
      <c r="C43" s="61"/>
      <c r="D43" s="61"/>
      <c r="E43" s="61"/>
      <c r="F43" s="61"/>
      <c r="G43" s="61"/>
      <c r="H43" s="61"/>
      <c r="I43" s="61"/>
    </row>
    <row r="44" spans="1:9">
      <c r="A44" s="61" t="s">
        <v>335</v>
      </c>
      <c r="B44" s="61"/>
      <c r="C44" s="61"/>
      <c r="D44" s="61"/>
      <c r="E44" s="61"/>
      <c r="F44" s="61"/>
      <c r="G44" s="61"/>
      <c r="H44" s="61"/>
      <c r="I44" s="61"/>
    </row>
    <row r="45" spans="1:9">
      <c r="A45" s="61" t="s">
        <v>336</v>
      </c>
      <c r="B45" s="61"/>
      <c r="C45" s="61"/>
      <c r="D45" s="61"/>
      <c r="E45" s="61"/>
      <c r="F45" s="61"/>
      <c r="G45" s="61"/>
      <c r="H45" s="61"/>
      <c r="I45" s="61"/>
    </row>
    <row r="46" spans="1:9">
      <c r="A46" s="61" t="s">
        <v>337</v>
      </c>
      <c r="B46" s="61"/>
      <c r="C46" s="61"/>
      <c r="D46" s="61"/>
      <c r="E46" s="61"/>
      <c r="F46" s="61"/>
      <c r="G46" s="61"/>
      <c r="H46" s="61"/>
      <c r="I46" s="61"/>
    </row>
    <row r="47" spans="1:9">
      <c r="A47" s="61" t="s">
        <v>338</v>
      </c>
      <c r="B47" s="61"/>
      <c r="C47" s="61"/>
      <c r="D47" s="61"/>
      <c r="E47" s="61"/>
      <c r="F47" s="61"/>
      <c r="G47" s="61"/>
      <c r="H47" s="61"/>
      <c r="I47" s="61"/>
    </row>
    <row r="48" spans="1:9">
      <c r="A48" s="61" t="s">
        <v>339</v>
      </c>
      <c r="B48" s="61"/>
      <c r="C48" s="61"/>
      <c r="D48" s="61"/>
      <c r="E48" s="61"/>
      <c r="F48" s="61"/>
      <c r="G48" s="61"/>
      <c r="H48" s="61"/>
      <c r="I48" s="61"/>
    </row>
    <row r="49" spans="1:9">
      <c r="A49" s="61" t="s">
        <v>340</v>
      </c>
      <c r="B49" s="61"/>
      <c r="C49" s="61"/>
      <c r="D49" s="61"/>
      <c r="E49" s="61"/>
      <c r="F49" s="61"/>
      <c r="G49" s="61"/>
      <c r="H49" s="61"/>
      <c r="I49" s="61"/>
    </row>
    <row r="50" spans="1:9">
      <c r="A50" s="61" t="s">
        <v>341</v>
      </c>
      <c r="B50" s="61"/>
      <c r="C50" s="61"/>
      <c r="D50" s="61"/>
      <c r="E50" s="61"/>
      <c r="F50" s="61"/>
      <c r="G50" s="61"/>
      <c r="H50" s="61"/>
      <c r="I50" s="61"/>
    </row>
    <row r="51" spans="1:9">
      <c r="A51" s="61" t="s">
        <v>342</v>
      </c>
      <c r="B51" s="61"/>
      <c r="C51" s="61"/>
      <c r="D51" s="61"/>
      <c r="E51" s="61"/>
      <c r="F51" s="61"/>
      <c r="G51" s="61"/>
      <c r="H51" s="61"/>
      <c r="I51" s="61"/>
    </row>
    <row r="52" spans="1:9">
      <c r="A52" s="61" t="s">
        <v>343</v>
      </c>
      <c r="B52" s="61"/>
      <c r="C52" s="61"/>
      <c r="D52" s="61"/>
      <c r="E52" s="61"/>
      <c r="F52" s="61"/>
      <c r="G52" s="61"/>
      <c r="H52" s="61"/>
      <c r="I52" s="61"/>
    </row>
    <row r="53" spans="1:9">
      <c r="A53" s="61" t="s">
        <v>344</v>
      </c>
      <c r="B53" s="61"/>
      <c r="C53" s="61"/>
      <c r="D53" s="61"/>
      <c r="E53" s="61"/>
      <c r="F53" s="61"/>
      <c r="G53" s="61"/>
      <c r="H53" s="61"/>
      <c r="I53" s="61"/>
    </row>
    <row r="54" spans="1:9">
      <c r="A54" s="61"/>
      <c r="B54" s="61"/>
      <c r="C54" s="61"/>
      <c r="D54" s="61"/>
      <c r="E54" s="61"/>
      <c r="F54" s="61"/>
      <c r="G54" s="61"/>
      <c r="H54" s="61"/>
      <c r="I54" s="61"/>
    </row>
  </sheetData>
  <hyperlinks>
    <hyperlink ref="A31" r:id="rId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dimension ref="A1:C32"/>
  <sheetViews>
    <sheetView workbookViewId="0">
      <selection activeCell="H18" sqref="H18"/>
    </sheetView>
  </sheetViews>
  <sheetFormatPr defaultRowHeight="15"/>
  <cols>
    <col min="1" max="1" width="18.140625" customWidth="1"/>
    <col min="2" max="2" width="27.7109375" customWidth="1"/>
    <col min="3" max="3" width="42.42578125" customWidth="1"/>
  </cols>
  <sheetData>
    <row r="1" spans="1:3" ht="15" customHeight="1">
      <c r="A1" s="208" t="s">
        <v>485</v>
      </c>
      <c r="B1" s="202" t="s">
        <v>484</v>
      </c>
      <c r="C1" s="209" t="s">
        <v>346</v>
      </c>
    </row>
    <row r="2" spans="1:3" ht="15" customHeight="1">
      <c r="A2" s="70" t="s">
        <v>310</v>
      </c>
      <c r="B2" s="71" t="s">
        <v>347</v>
      </c>
      <c r="C2" s="65" t="s">
        <v>449</v>
      </c>
    </row>
    <row r="3" spans="1:3" ht="15" customHeight="1">
      <c r="A3" s="70" t="s">
        <v>310</v>
      </c>
      <c r="B3" s="71" t="s">
        <v>348</v>
      </c>
      <c r="C3" s="66" t="s">
        <v>450</v>
      </c>
    </row>
    <row r="4" spans="1:3" ht="15" customHeight="1">
      <c r="A4" s="70" t="s">
        <v>310</v>
      </c>
      <c r="B4" s="71" t="s">
        <v>349</v>
      </c>
      <c r="C4" s="65" t="s">
        <v>449</v>
      </c>
    </row>
    <row r="5" spans="1:3" ht="15" customHeight="1">
      <c r="A5" s="70" t="s">
        <v>310</v>
      </c>
      <c r="B5" s="71" t="s">
        <v>350</v>
      </c>
      <c r="C5" s="67" t="s">
        <v>451</v>
      </c>
    </row>
    <row r="6" spans="1:3" ht="15" customHeight="1">
      <c r="A6" s="70" t="s">
        <v>310</v>
      </c>
      <c r="B6" s="71" t="s">
        <v>351</v>
      </c>
      <c r="C6" s="66" t="s">
        <v>450</v>
      </c>
    </row>
    <row r="7" spans="1:3" ht="15" customHeight="1">
      <c r="A7" s="70" t="s">
        <v>310</v>
      </c>
      <c r="B7" s="71" t="s">
        <v>352</v>
      </c>
      <c r="C7" s="66" t="s">
        <v>450</v>
      </c>
    </row>
    <row r="8" spans="1:3" ht="15" customHeight="1">
      <c r="A8" s="70" t="s">
        <v>310</v>
      </c>
      <c r="B8" s="71" t="s">
        <v>353</v>
      </c>
      <c r="C8" s="67" t="s">
        <v>451</v>
      </c>
    </row>
    <row r="9" spans="1:3" ht="15" customHeight="1">
      <c r="A9" s="70" t="s">
        <v>310</v>
      </c>
      <c r="B9" s="71" t="s">
        <v>354</v>
      </c>
      <c r="C9" s="65" t="s">
        <v>449</v>
      </c>
    </row>
    <row r="10" spans="1:3" ht="15" customHeight="1">
      <c r="A10" s="70" t="s">
        <v>310</v>
      </c>
      <c r="B10" s="71" t="s">
        <v>355</v>
      </c>
      <c r="C10" s="65" t="s">
        <v>449</v>
      </c>
    </row>
    <row r="11" spans="1:3" ht="15" customHeight="1">
      <c r="A11" s="70" t="s">
        <v>310</v>
      </c>
      <c r="B11" s="71" t="s">
        <v>33</v>
      </c>
      <c r="C11" s="65" t="s">
        <v>449</v>
      </c>
    </row>
    <row r="12" spans="1:3" ht="15" customHeight="1">
      <c r="A12" s="70" t="s">
        <v>310</v>
      </c>
      <c r="B12" s="71" t="s">
        <v>356</v>
      </c>
      <c r="C12" s="65" t="s">
        <v>449</v>
      </c>
    </row>
    <row r="13" spans="1:3" ht="15" customHeight="1">
      <c r="A13" s="70" t="s">
        <v>310</v>
      </c>
      <c r="B13" s="71" t="s">
        <v>357</v>
      </c>
      <c r="C13" s="65" t="s">
        <v>449</v>
      </c>
    </row>
    <row r="14" spans="1:3" ht="15" customHeight="1">
      <c r="A14" s="70" t="s">
        <v>310</v>
      </c>
      <c r="B14" s="71" t="s">
        <v>358</v>
      </c>
      <c r="C14" s="65" t="s">
        <v>449</v>
      </c>
    </row>
    <row r="15" spans="1:3" ht="15" customHeight="1">
      <c r="A15" s="70" t="s">
        <v>310</v>
      </c>
      <c r="B15" s="71" t="s">
        <v>359</v>
      </c>
      <c r="C15" s="66" t="s">
        <v>450</v>
      </c>
    </row>
    <row r="16" spans="1:3" ht="15" customHeight="1">
      <c r="A16" s="70" t="s">
        <v>310</v>
      </c>
      <c r="B16" s="71" t="s">
        <v>360</v>
      </c>
      <c r="C16" s="66" t="s">
        <v>450</v>
      </c>
    </row>
    <row r="17" spans="1:3" ht="15" customHeight="1">
      <c r="A17" s="70" t="s">
        <v>292</v>
      </c>
      <c r="B17" s="71" t="s">
        <v>361</v>
      </c>
      <c r="C17" s="65" t="s">
        <v>449</v>
      </c>
    </row>
    <row r="18" spans="1:3" ht="15" customHeight="1">
      <c r="A18" s="70" t="s">
        <v>292</v>
      </c>
      <c r="B18" s="71" t="s">
        <v>362</v>
      </c>
      <c r="C18" s="66" t="s">
        <v>450</v>
      </c>
    </row>
    <row r="19" spans="1:3" ht="15" customHeight="1">
      <c r="A19" s="70" t="s">
        <v>292</v>
      </c>
      <c r="B19" s="71" t="s">
        <v>363</v>
      </c>
      <c r="C19" s="65" t="s">
        <v>449</v>
      </c>
    </row>
    <row r="20" spans="1:3" ht="15" customHeight="1">
      <c r="A20" s="70" t="s">
        <v>292</v>
      </c>
      <c r="B20" s="71" t="s">
        <v>364</v>
      </c>
      <c r="C20" s="66" t="s">
        <v>450</v>
      </c>
    </row>
    <row r="21" spans="1:3" ht="15" customHeight="1">
      <c r="A21" s="70" t="s">
        <v>292</v>
      </c>
      <c r="B21" s="71" t="s">
        <v>365</v>
      </c>
      <c r="C21" s="65" t="s">
        <v>449</v>
      </c>
    </row>
    <row r="22" spans="1:3" ht="15" customHeight="1">
      <c r="A22" s="70" t="s">
        <v>292</v>
      </c>
      <c r="B22" s="71" t="s">
        <v>366</v>
      </c>
      <c r="C22" s="68" t="s">
        <v>367</v>
      </c>
    </row>
    <row r="23" spans="1:3">
      <c r="B23" s="49"/>
      <c r="C23" s="49"/>
    </row>
    <row r="24" spans="1:3">
      <c r="A24" s="3" t="s">
        <v>368</v>
      </c>
    </row>
    <row r="25" spans="1:3">
      <c r="A25" s="69" t="s">
        <v>369</v>
      </c>
    </row>
    <row r="26" spans="1:3">
      <c r="A26" s="63" t="s">
        <v>370</v>
      </c>
    </row>
    <row r="27" spans="1:3">
      <c r="A27" t="s">
        <v>371</v>
      </c>
    </row>
    <row r="29" spans="1:3">
      <c r="A29" s="3" t="s">
        <v>372</v>
      </c>
    </row>
    <row r="30" spans="1:3">
      <c r="A30" t="s">
        <v>373</v>
      </c>
    </row>
    <row r="31" spans="1:3">
      <c r="A31" t="s">
        <v>447</v>
      </c>
    </row>
    <row r="32" spans="1:3">
      <c r="A32" s="143" t="s">
        <v>448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B25"/>
  <sheetViews>
    <sheetView workbookViewId="0">
      <selection activeCell="E13" sqref="E13"/>
    </sheetView>
  </sheetViews>
  <sheetFormatPr defaultRowHeight="15"/>
  <cols>
    <col min="1" max="1" width="33.85546875" customWidth="1"/>
    <col min="2" max="2" width="21" customWidth="1"/>
  </cols>
  <sheetData>
    <row r="1" spans="1:2">
      <c r="A1" s="197" t="s">
        <v>0</v>
      </c>
      <c r="B1" s="248" t="s">
        <v>436</v>
      </c>
    </row>
    <row r="2" spans="1:2">
      <c r="A2" s="2" t="s">
        <v>6</v>
      </c>
      <c r="B2" s="2">
        <v>11513.287529050001</v>
      </c>
    </row>
    <row r="3" spans="1:2">
      <c r="A3" s="247" t="s">
        <v>112</v>
      </c>
      <c r="B3" s="44">
        <v>4617.8054647500003</v>
      </c>
    </row>
    <row r="4" spans="1:2">
      <c r="A4" s="247" t="s">
        <v>96</v>
      </c>
      <c r="B4" s="44">
        <v>1143.75917147</v>
      </c>
    </row>
    <row r="5" spans="1:2">
      <c r="A5" s="247" t="s">
        <v>186</v>
      </c>
      <c r="B5" s="44">
        <v>4718.86724968</v>
      </c>
    </row>
    <row r="6" spans="1:2">
      <c r="A6" s="247" t="s">
        <v>201</v>
      </c>
      <c r="B6" s="44">
        <v>1032.8556431500001</v>
      </c>
    </row>
    <row r="7" spans="1:2">
      <c r="A7" s="2" t="s">
        <v>25</v>
      </c>
      <c r="B7" s="2">
        <v>11725.299105346001</v>
      </c>
    </row>
    <row r="8" spans="1:2">
      <c r="A8" s="247" t="s">
        <v>84</v>
      </c>
      <c r="B8" s="44">
        <v>528.11834623499999</v>
      </c>
    </row>
    <row r="9" spans="1:2">
      <c r="A9" s="247" t="s">
        <v>119</v>
      </c>
      <c r="B9" s="44">
        <v>6798.1686642800005</v>
      </c>
    </row>
    <row r="10" spans="1:2">
      <c r="A10" s="247" t="s">
        <v>195</v>
      </c>
      <c r="B10" s="44">
        <v>4293.2556520300004</v>
      </c>
    </row>
    <row r="11" spans="1:2">
      <c r="A11" s="247" t="s">
        <v>64</v>
      </c>
      <c r="B11" s="44">
        <v>105.75644280099999</v>
      </c>
    </row>
    <row r="12" spans="1:2">
      <c r="A12" s="140" t="s">
        <v>36</v>
      </c>
      <c r="B12" s="2">
        <v>5207.3895624399993</v>
      </c>
    </row>
    <row r="13" spans="1:2">
      <c r="A13" s="2" t="s">
        <v>31</v>
      </c>
      <c r="B13" s="2">
        <v>36.416978335699994</v>
      </c>
    </row>
    <row r="14" spans="1:2">
      <c r="A14" s="247" t="s">
        <v>68</v>
      </c>
      <c r="B14" s="44">
        <v>36.416978335699994</v>
      </c>
    </row>
    <row r="15" spans="1:2">
      <c r="A15" s="2" t="s">
        <v>19</v>
      </c>
      <c r="B15" s="2">
        <v>11334.0935606</v>
      </c>
    </row>
    <row r="16" spans="1:2">
      <c r="A16" s="247" t="s">
        <v>159</v>
      </c>
      <c r="B16" s="44">
        <v>11334.0935606</v>
      </c>
    </row>
    <row r="17" spans="1:2">
      <c r="A17" s="2" t="s">
        <v>14</v>
      </c>
      <c r="B17" s="2">
        <v>6193.9404349246997</v>
      </c>
    </row>
    <row r="18" spans="1:2">
      <c r="A18" s="247" t="s">
        <v>113</v>
      </c>
      <c r="B18" s="44">
        <v>87.720319551999992</v>
      </c>
    </row>
    <row r="19" spans="1:2">
      <c r="A19" s="247" t="s">
        <v>59</v>
      </c>
      <c r="B19" s="44">
        <v>1711.79117795</v>
      </c>
    </row>
    <row r="20" spans="1:2">
      <c r="A20" s="247" t="s">
        <v>100</v>
      </c>
      <c r="B20" s="44">
        <v>84.530041772000004</v>
      </c>
    </row>
    <row r="21" spans="1:2">
      <c r="A21" s="247" t="s">
        <v>108</v>
      </c>
      <c r="B21" s="44">
        <v>1966.0387934799999</v>
      </c>
    </row>
    <row r="22" spans="1:2">
      <c r="A22" s="247" t="s">
        <v>172</v>
      </c>
      <c r="B22" s="44">
        <v>83.936299351700001</v>
      </c>
    </row>
    <row r="23" spans="1:2">
      <c r="A23" s="247" t="s">
        <v>121</v>
      </c>
      <c r="B23" s="44">
        <v>1845.9803608899999</v>
      </c>
    </row>
    <row r="24" spans="1:2">
      <c r="A24" s="247" t="s">
        <v>110</v>
      </c>
      <c r="B24" s="44">
        <v>413.94344192900002</v>
      </c>
    </row>
    <row r="25" spans="1:2">
      <c r="A25" s="2" t="s">
        <v>432</v>
      </c>
      <c r="B25" s="2">
        <v>45974.0101923607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C112"/>
  <sheetViews>
    <sheetView zoomScale="80" zoomScaleNormal="80" workbookViewId="0">
      <selection activeCell="H12" sqref="H12"/>
    </sheetView>
  </sheetViews>
  <sheetFormatPr defaultRowHeight="15"/>
  <cols>
    <col min="1" max="1" width="26.28515625" customWidth="1"/>
    <col min="2" max="2" width="25.5703125" customWidth="1"/>
    <col min="3" max="3" width="121.85546875" customWidth="1"/>
  </cols>
  <sheetData>
    <row r="1" spans="1:3" ht="15" customHeight="1" thickBot="1">
      <c r="A1" s="73" t="s">
        <v>374</v>
      </c>
      <c r="B1" s="74" t="s">
        <v>375</v>
      </c>
      <c r="C1" s="74" t="s">
        <v>376</v>
      </c>
    </row>
    <row r="2" spans="1:3" ht="15" customHeight="1" thickTop="1" thickBot="1">
      <c r="A2" s="75" t="s">
        <v>347</v>
      </c>
      <c r="B2" s="76">
        <v>0.32</v>
      </c>
      <c r="C2" s="77" t="s">
        <v>377</v>
      </c>
    </row>
    <row r="3" spans="1:3" ht="15" customHeight="1" thickTop="1" thickBot="1">
      <c r="A3" s="75" t="s">
        <v>348</v>
      </c>
      <c r="B3" s="76">
        <v>0.15</v>
      </c>
      <c r="C3" s="77" t="s">
        <v>378</v>
      </c>
    </row>
    <row r="4" spans="1:3" ht="15" customHeight="1" thickTop="1" thickBot="1">
      <c r="A4" s="75" t="s">
        <v>358</v>
      </c>
      <c r="B4" s="78">
        <v>0.4</v>
      </c>
      <c r="C4" s="77" t="s">
        <v>379</v>
      </c>
    </row>
    <row r="5" spans="1:3" ht="15" customHeight="1" thickTop="1" thickBot="1">
      <c r="A5" s="79" t="s">
        <v>349</v>
      </c>
      <c r="B5" s="80">
        <v>0.2</v>
      </c>
      <c r="C5" s="81" t="s">
        <v>380</v>
      </c>
    </row>
    <row r="6" spans="1:3" ht="15" customHeight="1" thickBot="1">
      <c r="A6" s="82" t="s">
        <v>206</v>
      </c>
      <c r="B6" s="83">
        <v>0.2</v>
      </c>
      <c r="C6" s="81" t="s">
        <v>380</v>
      </c>
    </row>
    <row r="7" spans="1:3" ht="15" customHeight="1" thickBot="1">
      <c r="A7" s="82" t="s">
        <v>381</v>
      </c>
      <c r="B7" s="83">
        <v>0.2</v>
      </c>
      <c r="C7" s="81" t="s">
        <v>380</v>
      </c>
    </row>
    <row r="8" spans="1:3" ht="15" customHeight="1" thickBot="1">
      <c r="A8" s="82" t="s">
        <v>382</v>
      </c>
      <c r="B8" s="83">
        <v>0.2</v>
      </c>
      <c r="C8" s="81" t="s">
        <v>380</v>
      </c>
    </row>
    <row r="9" spans="1:3" ht="15" customHeight="1" thickBot="1">
      <c r="A9" s="82" t="s">
        <v>82</v>
      </c>
      <c r="B9" s="83">
        <v>0.2</v>
      </c>
      <c r="C9" s="81" t="s">
        <v>380</v>
      </c>
    </row>
    <row r="10" spans="1:3" ht="15" customHeight="1" thickBot="1">
      <c r="A10" s="82" t="s">
        <v>383</v>
      </c>
      <c r="B10" s="83">
        <v>0.2</v>
      </c>
      <c r="C10" s="81" t="s">
        <v>380</v>
      </c>
    </row>
    <row r="11" spans="1:3" ht="15" customHeight="1" thickBot="1">
      <c r="A11" s="82" t="s">
        <v>384</v>
      </c>
      <c r="B11" s="83">
        <v>0.2</v>
      </c>
      <c r="C11" s="81" t="s">
        <v>380</v>
      </c>
    </row>
    <row r="12" spans="1:3" ht="15" customHeight="1" thickBot="1">
      <c r="A12" s="84" t="s">
        <v>148</v>
      </c>
      <c r="B12" s="85">
        <v>0.2</v>
      </c>
      <c r="C12" s="81" t="s">
        <v>380</v>
      </c>
    </row>
    <row r="13" spans="1:3" ht="15" customHeight="1" thickTop="1" thickBot="1">
      <c r="A13" s="75" t="s">
        <v>33</v>
      </c>
      <c r="B13" s="78">
        <v>0.4</v>
      </c>
      <c r="C13" s="77" t="s">
        <v>385</v>
      </c>
    </row>
    <row r="14" spans="1:3" ht="15" customHeight="1" thickTop="1" thickBot="1">
      <c r="A14" s="79" t="s">
        <v>350</v>
      </c>
      <c r="B14" s="86">
        <v>0.4</v>
      </c>
      <c r="C14" s="81" t="s">
        <v>386</v>
      </c>
    </row>
    <row r="15" spans="1:3" ht="15" customHeight="1" thickBot="1">
      <c r="A15" s="82" t="s">
        <v>387</v>
      </c>
      <c r="B15" s="87" t="s">
        <v>258</v>
      </c>
      <c r="C15" s="81" t="s">
        <v>386</v>
      </c>
    </row>
    <row r="16" spans="1:3" ht="15" customHeight="1" thickBot="1">
      <c r="A16" s="82" t="s">
        <v>193</v>
      </c>
      <c r="B16" s="83">
        <v>0.5</v>
      </c>
      <c r="C16" s="81" t="s">
        <v>386</v>
      </c>
    </row>
    <row r="17" spans="1:3" ht="15" customHeight="1" thickBot="1">
      <c r="A17" s="82" t="s">
        <v>132</v>
      </c>
      <c r="B17" s="83">
        <v>0.38</v>
      </c>
      <c r="C17" s="81" t="s">
        <v>386</v>
      </c>
    </row>
    <row r="18" spans="1:3" ht="15" customHeight="1" thickBot="1">
      <c r="A18" s="82" t="s">
        <v>149</v>
      </c>
      <c r="B18" s="87" t="s">
        <v>258</v>
      </c>
      <c r="C18" s="81" t="s">
        <v>386</v>
      </c>
    </row>
    <row r="19" spans="1:3" ht="15" customHeight="1" thickBot="1">
      <c r="A19" s="82" t="s">
        <v>86</v>
      </c>
      <c r="B19" s="87" t="s">
        <v>258</v>
      </c>
      <c r="C19" s="81" t="s">
        <v>386</v>
      </c>
    </row>
    <row r="20" spans="1:3" ht="15" customHeight="1" thickBot="1">
      <c r="A20" s="82" t="s">
        <v>388</v>
      </c>
      <c r="B20" s="83">
        <v>0.12</v>
      </c>
      <c r="C20" s="81" t="s">
        <v>386</v>
      </c>
    </row>
    <row r="21" spans="1:3" ht="15" customHeight="1" thickBot="1">
      <c r="A21" s="82" t="s">
        <v>167</v>
      </c>
      <c r="B21" s="87" t="s">
        <v>258</v>
      </c>
      <c r="C21" s="81" t="s">
        <v>386</v>
      </c>
    </row>
    <row r="22" spans="1:3" ht="15" customHeight="1" thickBot="1">
      <c r="A22" s="84" t="s">
        <v>143</v>
      </c>
      <c r="B22" s="88" t="s">
        <v>258</v>
      </c>
      <c r="C22" s="77" t="s">
        <v>386</v>
      </c>
    </row>
    <row r="23" spans="1:3" ht="15" customHeight="1" thickTop="1" thickBot="1">
      <c r="A23" s="79" t="s">
        <v>351</v>
      </c>
      <c r="B23" s="80">
        <v>0.32</v>
      </c>
      <c r="C23" s="81" t="s">
        <v>389</v>
      </c>
    </row>
    <row r="24" spans="1:3" ht="15" customHeight="1" thickBot="1">
      <c r="A24" s="89" t="s">
        <v>104</v>
      </c>
      <c r="B24" s="83">
        <v>0.2</v>
      </c>
      <c r="C24" s="81" t="s">
        <v>389</v>
      </c>
    </row>
    <row r="25" spans="1:3" ht="15" customHeight="1" thickBot="1">
      <c r="A25" s="89" t="s">
        <v>390</v>
      </c>
      <c r="B25" s="83">
        <v>0.4</v>
      </c>
      <c r="C25" s="81" t="s">
        <v>389</v>
      </c>
    </row>
    <row r="26" spans="1:3" ht="15" customHeight="1" thickBot="1">
      <c r="A26" s="89" t="s">
        <v>141</v>
      </c>
      <c r="B26" s="83">
        <v>0.33</v>
      </c>
      <c r="C26" s="81" t="s">
        <v>389</v>
      </c>
    </row>
    <row r="27" spans="1:3" ht="15" customHeight="1" thickBot="1">
      <c r="A27" s="89" t="s">
        <v>174</v>
      </c>
      <c r="B27" s="83">
        <v>0.4</v>
      </c>
      <c r="C27" s="90" t="s">
        <v>389</v>
      </c>
    </row>
    <row r="28" spans="1:3" ht="15" customHeight="1" thickBot="1">
      <c r="A28" s="89" t="s">
        <v>153</v>
      </c>
      <c r="B28" s="83">
        <v>0.4</v>
      </c>
      <c r="C28" s="90" t="s">
        <v>389</v>
      </c>
    </row>
    <row r="29" spans="1:3" ht="15" customHeight="1" thickBot="1">
      <c r="A29" s="89" t="s">
        <v>155</v>
      </c>
      <c r="B29" s="83">
        <v>0.4</v>
      </c>
      <c r="C29" s="90" t="s">
        <v>389</v>
      </c>
    </row>
    <row r="30" spans="1:3" ht="15" customHeight="1" thickBot="1">
      <c r="A30" s="89" t="s">
        <v>188</v>
      </c>
      <c r="B30" s="83">
        <v>0.2</v>
      </c>
      <c r="C30" s="90" t="s">
        <v>389</v>
      </c>
    </row>
    <row r="31" spans="1:3" ht="15" customHeight="1" thickBot="1">
      <c r="A31" s="89" t="s">
        <v>391</v>
      </c>
      <c r="B31" s="83">
        <v>0.2</v>
      </c>
      <c r="C31" s="90" t="s">
        <v>389</v>
      </c>
    </row>
    <row r="32" spans="1:3" ht="15" customHeight="1" thickBot="1">
      <c r="A32" s="89" t="s">
        <v>205</v>
      </c>
      <c r="B32" s="83">
        <v>0.2</v>
      </c>
      <c r="C32" s="90" t="s">
        <v>389</v>
      </c>
    </row>
    <row r="33" spans="1:3" ht="15" customHeight="1" thickBot="1">
      <c r="A33" s="89" t="s">
        <v>161</v>
      </c>
      <c r="B33" s="83">
        <v>0.2</v>
      </c>
      <c r="C33" s="90" t="s">
        <v>389</v>
      </c>
    </row>
    <row r="34" spans="1:3" ht="15" customHeight="1" thickBot="1">
      <c r="A34" s="89" t="s">
        <v>218</v>
      </c>
      <c r="B34" s="83">
        <v>0.2</v>
      </c>
      <c r="C34" s="90" t="s">
        <v>389</v>
      </c>
    </row>
    <row r="35" spans="1:3" ht="15" customHeight="1" thickBot="1">
      <c r="A35" s="89" t="s">
        <v>62</v>
      </c>
      <c r="B35" s="83">
        <v>0.2</v>
      </c>
      <c r="C35" s="90" t="s">
        <v>389</v>
      </c>
    </row>
    <row r="36" spans="1:3" ht="15" customHeight="1" thickBot="1">
      <c r="A36" s="89" t="s">
        <v>151</v>
      </c>
      <c r="B36" s="83">
        <v>0.15</v>
      </c>
      <c r="C36" s="90" t="s">
        <v>389</v>
      </c>
    </row>
    <row r="37" spans="1:3" ht="15" customHeight="1" thickBot="1">
      <c r="A37" s="89" t="s">
        <v>210</v>
      </c>
      <c r="B37" s="83">
        <v>0.2</v>
      </c>
      <c r="C37" s="90" t="s">
        <v>389</v>
      </c>
    </row>
    <row r="38" spans="1:3" ht="15" customHeight="1" thickBot="1">
      <c r="A38" s="89" t="s">
        <v>223</v>
      </c>
      <c r="B38" s="83">
        <v>0.2</v>
      </c>
      <c r="C38" s="90" t="s">
        <v>389</v>
      </c>
    </row>
    <row r="39" spans="1:3" ht="15" customHeight="1" thickBot="1">
      <c r="A39" s="91" t="s">
        <v>208</v>
      </c>
      <c r="B39" s="85">
        <v>0.2</v>
      </c>
      <c r="C39" s="92" t="s">
        <v>389</v>
      </c>
    </row>
    <row r="40" spans="1:3" ht="15" customHeight="1" thickTop="1" thickBot="1">
      <c r="A40" s="75" t="s">
        <v>356</v>
      </c>
      <c r="B40" s="93">
        <v>0.4</v>
      </c>
      <c r="C40" s="92" t="s">
        <v>392</v>
      </c>
    </row>
    <row r="41" spans="1:3" ht="15" customHeight="1" thickTop="1" thickBot="1">
      <c r="A41" s="75" t="s">
        <v>357</v>
      </c>
      <c r="B41" s="93">
        <v>0.4</v>
      </c>
      <c r="C41" s="92" t="s">
        <v>393</v>
      </c>
    </row>
    <row r="42" spans="1:3" ht="15" customHeight="1" thickTop="1" thickBot="1">
      <c r="A42" s="75" t="s">
        <v>352</v>
      </c>
      <c r="B42" s="76">
        <v>0.3</v>
      </c>
      <c r="C42" s="77" t="s">
        <v>394</v>
      </c>
    </row>
    <row r="43" spans="1:3" ht="15" customHeight="1" thickTop="1" thickBot="1">
      <c r="A43" s="79" t="s">
        <v>353</v>
      </c>
      <c r="B43" s="86">
        <v>0.4</v>
      </c>
      <c r="C43" s="81" t="s">
        <v>395</v>
      </c>
    </row>
    <row r="44" spans="1:3" ht="15" customHeight="1" thickBot="1">
      <c r="A44" s="89" t="s">
        <v>396</v>
      </c>
      <c r="B44" s="83">
        <v>0.42</v>
      </c>
      <c r="C44" s="90" t="s">
        <v>395</v>
      </c>
    </row>
    <row r="45" spans="1:3" ht="15" customHeight="1" thickBot="1">
      <c r="A45" s="89" t="s">
        <v>125</v>
      </c>
      <c r="B45" s="83">
        <v>0.39</v>
      </c>
      <c r="C45" s="90" t="s">
        <v>395</v>
      </c>
    </row>
    <row r="46" spans="1:3" ht="15" customHeight="1" thickBot="1">
      <c r="A46" s="89" t="s">
        <v>191</v>
      </c>
      <c r="B46" s="83">
        <v>0.5</v>
      </c>
      <c r="C46" s="90" t="s">
        <v>395</v>
      </c>
    </row>
    <row r="47" spans="1:3" ht="15" customHeight="1" thickBot="1">
      <c r="A47" s="89" t="s">
        <v>397</v>
      </c>
      <c r="B47" s="83">
        <v>0.31</v>
      </c>
      <c r="C47" s="90" t="s">
        <v>395</v>
      </c>
    </row>
    <row r="48" spans="1:3" ht="15" customHeight="1" thickBot="1">
      <c r="A48" s="89" t="s">
        <v>221</v>
      </c>
      <c r="B48" s="87" t="s">
        <v>398</v>
      </c>
      <c r="C48" s="90" t="s">
        <v>395</v>
      </c>
    </row>
    <row r="49" spans="1:3" ht="15" customHeight="1" thickBot="1">
      <c r="A49" s="89" t="s">
        <v>180</v>
      </c>
      <c r="B49" s="83">
        <v>0.31</v>
      </c>
      <c r="C49" s="90" t="s">
        <v>395</v>
      </c>
    </row>
    <row r="50" spans="1:3" ht="15" customHeight="1" thickBot="1">
      <c r="A50" s="91" t="s">
        <v>83</v>
      </c>
      <c r="B50" s="88" t="s">
        <v>258</v>
      </c>
      <c r="C50" s="92" t="s">
        <v>395</v>
      </c>
    </row>
    <row r="51" spans="1:3" ht="15" customHeight="1" thickTop="1" thickBot="1">
      <c r="A51" s="79" t="s">
        <v>354</v>
      </c>
      <c r="B51" s="86">
        <v>0.4</v>
      </c>
      <c r="C51" s="81" t="s">
        <v>399</v>
      </c>
    </row>
    <row r="52" spans="1:3" ht="15" customHeight="1" thickBot="1">
      <c r="A52" s="82" t="s">
        <v>170</v>
      </c>
      <c r="B52" s="83">
        <v>0.4</v>
      </c>
      <c r="C52" s="81" t="s">
        <v>399</v>
      </c>
    </row>
    <row r="53" spans="1:3" ht="15" customHeight="1" thickBot="1">
      <c r="A53" s="82" t="s">
        <v>203</v>
      </c>
      <c r="B53" s="83">
        <v>0.4</v>
      </c>
      <c r="C53" s="81" t="s">
        <v>399</v>
      </c>
    </row>
    <row r="54" spans="1:3" ht="15" customHeight="1" thickBot="1">
      <c r="A54" s="82" t="s">
        <v>163</v>
      </c>
      <c r="B54" s="87" t="s">
        <v>258</v>
      </c>
      <c r="C54" s="81" t="s">
        <v>399</v>
      </c>
    </row>
    <row r="55" spans="1:3" ht="15" customHeight="1" thickBot="1">
      <c r="A55" s="82" t="s">
        <v>214</v>
      </c>
      <c r="B55" s="87" t="s">
        <v>258</v>
      </c>
      <c r="C55" s="81" t="s">
        <v>399</v>
      </c>
    </row>
    <row r="56" spans="1:3" ht="15" customHeight="1" thickBot="1">
      <c r="A56" s="82" t="s">
        <v>102</v>
      </c>
      <c r="B56" s="83">
        <v>0.4</v>
      </c>
      <c r="C56" s="81" t="s">
        <v>399</v>
      </c>
    </row>
    <row r="57" spans="1:3" ht="15" customHeight="1" thickBot="1">
      <c r="A57" s="82" t="s">
        <v>88</v>
      </c>
      <c r="B57" s="87" t="s">
        <v>258</v>
      </c>
      <c r="C57" s="81" t="s">
        <v>399</v>
      </c>
    </row>
    <row r="58" spans="1:3" ht="15" customHeight="1" thickBot="1">
      <c r="A58" s="82" t="s">
        <v>220</v>
      </c>
      <c r="B58" s="87" t="s">
        <v>258</v>
      </c>
      <c r="C58" s="81" t="s">
        <v>399</v>
      </c>
    </row>
    <row r="59" spans="1:3" ht="15" customHeight="1" thickBot="1">
      <c r="A59" s="84" t="s">
        <v>212</v>
      </c>
      <c r="B59" s="85">
        <v>0.4</v>
      </c>
      <c r="C59" s="77" t="s">
        <v>399</v>
      </c>
    </row>
    <row r="60" spans="1:3" ht="15" customHeight="1" thickTop="1" thickBot="1">
      <c r="A60" s="75" t="s">
        <v>355</v>
      </c>
      <c r="B60" s="78">
        <v>0.4</v>
      </c>
      <c r="C60" s="77" t="s">
        <v>400</v>
      </c>
    </row>
    <row r="61" spans="1:3" ht="15" customHeight="1" thickTop="1" thickBot="1">
      <c r="A61" s="79" t="s">
        <v>359</v>
      </c>
      <c r="B61" s="86">
        <v>0.45</v>
      </c>
      <c r="C61" s="81" t="s">
        <v>401</v>
      </c>
    </row>
    <row r="62" spans="1:3" ht="15" customHeight="1" thickBot="1">
      <c r="A62" s="82" t="s">
        <v>146</v>
      </c>
      <c r="B62" s="83">
        <v>0.45</v>
      </c>
      <c r="C62" s="81" t="s">
        <v>401</v>
      </c>
    </row>
    <row r="63" spans="1:3" ht="15" customHeight="1" thickBot="1">
      <c r="A63" s="82" t="s">
        <v>92</v>
      </c>
      <c r="B63" s="83">
        <v>0.45</v>
      </c>
      <c r="C63" s="81" t="s">
        <v>401</v>
      </c>
    </row>
    <row r="64" spans="1:3" ht="15" customHeight="1" thickBot="1">
      <c r="A64" s="82" t="s">
        <v>133</v>
      </c>
      <c r="B64" s="83">
        <v>0.45</v>
      </c>
      <c r="C64" s="81" t="s">
        <v>401</v>
      </c>
    </row>
    <row r="65" spans="1:3" ht="15" customHeight="1" thickBot="1">
      <c r="A65" s="82" t="s">
        <v>157</v>
      </c>
      <c r="B65" s="83">
        <v>0.45</v>
      </c>
      <c r="C65" s="81" t="s">
        <v>401</v>
      </c>
    </row>
    <row r="66" spans="1:3" ht="15" customHeight="1" thickBot="1">
      <c r="A66" s="82" t="s">
        <v>197</v>
      </c>
      <c r="B66" s="83">
        <v>0.45</v>
      </c>
      <c r="C66" s="81" t="s">
        <v>401</v>
      </c>
    </row>
    <row r="67" spans="1:3" ht="15" customHeight="1" thickBot="1">
      <c r="A67" s="82" t="s">
        <v>123</v>
      </c>
      <c r="B67" s="83">
        <v>0.45</v>
      </c>
      <c r="C67" s="81" t="s">
        <v>401</v>
      </c>
    </row>
    <row r="68" spans="1:3" ht="15" customHeight="1" thickBot="1">
      <c r="A68" s="84" t="s">
        <v>135</v>
      </c>
      <c r="B68" s="85">
        <v>0.45</v>
      </c>
      <c r="C68" s="77" t="s">
        <v>401</v>
      </c>
    </row>
    <row r="69" spans="1:3" ht="15" customHeight="1" thickTop="1" thickBot="1">
      <c r="A69" s="79" t="s">
        <v>360</v>
      </c>
      <c r="B69" s="86">
        <v>0.4</v>
      </c>
      <c r="C69" s="81" t="s">
        <v>402</v>
      </c>
    </row>
    <row r="70" spans="1:3" ht="15" customHeight="1" thickBot="1">
      <c r="A70" s="89" t="s">
        <v>403</v>
      </c>
      <c r="B70" s="83">
        <v>0.4</v>
      </c>
      <c r="C70" s="81" t="s">
        <v>402</v>
      </c>
    </row>
    <row r="71" spans="1:3" ht="15" customHeight="1" thickBot="1">
      <c r="A71" s="89" t="s">
        <v>184</v>
      </c>
      <c r="B71" s="83">
        <v>0.15</v>
      </c>
      <c r="C71" s="81" t="s">
        <v>402</v>
      </c>
    </row>
    <row r="72" spans="1:3" ht="15" customHeight="1" thickBot="1">
      <c r="A72" s="89" t="s">
        <v>182</v>
      </c>
      <c r="B72" s="83">
        <v>0.95</v>
      </c>
      <c r="C72" s="81" t="s">
        <v>402</v>
      </c>
    </row>
    <row r="73" spans="1:3" ht="15" customHeight="1" thickBot="1">
      <c r="A73" s="89" t="s">
        <v>130</v>
      </c>
      <c r="B73" s="83">
        <v>0.15</v>
      </c>
      <c r="C73" s="81" t="s">
        <v>402</v>
      </c>
    </row>
    <row r="74" spans="1:3" ht="15" customHeight="1" thickBot="1">
      <c r="A74" s="89" t="s">
        <v>98</v>
      </c>
      <c r="B74" s="83">
        <v>0.4</v>
      </c>
      <c r="C74" s="81" t="s">
        <v>402</v>
      </c>
    </row>
    <row r="75" spans="1:3" ht="15" customHeight="1" thickBot="1">
      <c r="A75" s="89" t="s">
        <v>78</v>
      </c>
      <c r="B75" s="83">
        <v>0.15</v>
      </c>
      <c r="C75" s="81" t="s">
        <v>402</v>
      </c>
    </row>
    <row r="76" spans="1:3" ht="15" customHeight="1" thickBot="1">
      <c r="A76" s="89" t="s">
        <v>68</v>
      </c>
      <c r="B76" s="83">
        <v>0.8</v>
      </c>
      <c r="C76" s="81" t="s">
        <v>402</v>
      </c>
    </row>
    <row r="77" spans="1:3" ht="15" customHeight="1" thickBot="1">
      <c r="A77" s="89" t="s">
        <v>106</v>
      </c>
      <c r="B77" s="83">
        <v>0.4</v>
      </c>
      <c r="C77" s="81" t="s">
        <v>402</v>
      </c>
    </row>
    <row r="78" spans="1:3" ht="15" customHeight="1" thickBot="1">
      <c r="A78" s="89" t="s">
        <v>73</v>
      </c>
      <c r="B78" s="83">
        <v>0.15</v>
      </c>
      <c r="C78" s="81" t="s">
        <v>402</v>
      </c>
    </row>
    <row r="79" spans="1:3" ht="15" customHeight="1" thickBot="1">
      <c r="A79" s="89" t="s">
        <v>199</v>
      </c>
      <c r="B79" s="83">
        <v>0.15</v>
      </c>
      <c r="C79" s="81" t="s">
        <v>402</v>
      </c>
    </row>
    <row r="80" spans="1:3" ht="15" customHeight="1" thickBot="1">
      <c r="A80" s="89" t="s">
        <v>165</v>
      </c>
      <c r="B80" s="87" t="s">
        <v>258</v>
      </c>
      <c r="C80" s="81" t="s">
        <v>402</v>
      </c>
    </row>
    <row r="81" spans="1:3" ht="15" customHeight="1" thickBot="1">
      <c r="A81" s="91" t="s">
        <v>176</v>
      </c>
      <c r="B81" s="85">
        <v>0.15</v>
      </c>
      <c r="C81" s="77" t="s">
        <v>402</v>
      </c>
    </row>
    <row r="82" spans="1:3" ht="15" customHeight="1" thickTop="1" thickBot="1">
      <c r="A82" s="94" t="s">
        <v>361</v>
      </c>
      <c r="B82" s="78">
        <v>0.4</v>
      </c>
      <c r="C82" s="77" t="s">
        <v>404</v>
      </c>
    </row>
    <row r="83" spans="1:3" ht="15" customHeight="1" thickTop="1" thickBot="1">
      <c r="A83" s="95" t="s">
        <v>362</v>
      </c>
      <c r="B83" s="86">
        <v>0.4</v>
      </c>
      <c r="C83" s="81" t="s">
        <v>405</v>
      </c>
    </row>
    <row r="84" spans="1:3" ht="15" customHeight="1" thickBot="1">
      <c r="A84" s="96" t="s">
        <v>119</v>
      </c>
      <c r="B84" s="83">
        <v>0.4</v>
      </c>
      <c r="C84" s="81" t="s">
        <v>405</v>
      </c>
    </row>
    <row r="85" spans="1:3" ht="15" customHeight="1" thickBot="1">
      <c r="A85" s="96" t="s">
        <v>195</v>
      </c>
      <c r="B85" s="83">
        <v>0.4</v>
      </c>
      <c r="C85" s="81" t="s">
        <v>405</v>
      </c>
    </row>
    <row r="86" spans="1:3" ht="15" customHeight="1" thickBot="1">
      <c r="A86" s="96" t="s">
        <v>406</v>
      </c>
      <c r="B86" s="83">
        <v>0.4</v>
      </c>
      <c r="C86" s="81" t="s">
        <v>405</v>
      </c>
    </row>
    <row r="87" spans="1:3" ht="15" customHeight="1" thickBot="1">
      <c r="A87" s="97" t="s">
        <v>84</v>
      </c>
      <c r="B87" s="85">
        <v>0.4</v>
      </c>
      <c r="C87" s="77" t="s">
        <v>405</v>
      </c>
    </row>
    <row r="88" spans="1:3" ht="15" customHeight="1" thickTop="1" thickBot="1">
      <c r="A88" s="95" t="s">
        <v>363</v>
      </c>
      <c r="B88" s="98" t="s">
        <v>245</v>
      </c>
      <c r="C88" s="81" t="s">
        <v>407</v>
      </c>
    </row>
    <row r="89" spans="1:3" ht="15" customHeight="1" thickBot="1">
      <c r="A89" s="96" t="s">
        <v>159</v>
      </c>
      <c r="B89" s="83">
        <v>0.4</v>
      </c>
      <c r="C89" s="81" t="s">
        <v>407</v>
      </c>
    </row>
    <row r="90" spans="1:3" ht="15" customHeight="1" thickBot="1">
      <c r="A90" s="96" t="s">
        <v>69</v>
      </c>
      <c r="B90" s="83">
        <v>0.4</v>
      </c>
      <c r="C90" s="81" t="s">
        <v>407</v>
      </c>
    </row>
    <row r="91" spans="1:3" ht="15" customHeight="1" thickBot="1">
      <c r="A91" s="97" t="s">
        <v>66</v>
      </c>
      <c r="B91" s="85">
        <v>0.4</v>
      </c>
      <c r="C91" s="77" t="s">
        <v>407</v>
      </c>
    </row>
    <row r="92" spans="1:3" ht="15" customHeight="1" thickTop="1" thickBot="1">
      <c r="A92" s="95" t="s">
        <v>364</v>
      </c>
      <c r="B92" s="86">
        <v>0.4</v>
      </c>
      <c r="C92" s="81" t="s">
        <v>408</v>
      </c>
    </row>
    <row r="93" spans="1:3" ht="15" customHeight="1" thickBot="1">
      <c r="A93" s="99" t="s">
        <v>121</v>
      </c>
      <c r="B93" s="83">
        <v>0.4</v>
      </c>
      <c r="C93" s="81" t="s">
        <v>408</v>
      </c>
    </row>
    <row r="94" spans="1:3" ht="15" customHeight="1" thickBot="1">
      <c r="A94" s="99" t="s">
        <v>145</v>
      </c>
      <c r="B94" s="83">
        <v>0.4</v>
      </c>
      <c r="C94" s="81" t="s">
        <v>408</v>
      </c>
    </row>
    <row r="95" spans="1:3" ht="15" customHeight="1" thickBot="1">
      <c r="A95" s="99" t="s">
        <v>113</v>
      </c>
      <c r="B95" s="83">
        <v>0.4</v>
      </c>
      <c r="C95" s="81" t="s">
        <v>408</v>
      </c>
    </row>
    <row r="96" spans="1:3" ht="15" customHeight="1" thickBot="1">
      <c r="A96" s="99" t="s">
        <v>276</v>
      </c>
      <c r="B96" s="83">
        <v>0.4</v>
      </c>
      <c r="C96" s="81" t="s">
        <v>408</v>
      </c>
    </row>
    <row r="97" spans="1:3" ht="15" customHeight="1" thickBot="1">
      <c r="A97" s="99" t="s">
        <v>409</v>
      </c>
      <c r="B97" s="83">
        <v>0.4</v>
      </c>
      <c r="C97" s="81" t="s">
        <v>408</v>
      </c>
    </row>
    <row r="98" spans="1:3" ht="15" customHeight="1" thickBot="1">
      <c r="A98" s="99" t="s">
        <v>100</v>
      </c>
      <c r="B98" s="83">
        <v>0.4</v>
      </c>
      <c r="C98" s="81" t="s">
        <v>408</v>
      </c>
    </row>
    <row r="99" spans="1:3" ht="15" customHeight="1" thickBot="1">
      <c r="A99" s="99" t="s">
        <v>110</v>
      </c>
      <c r="B99" s="83">
        <v>0.4</v>
      </c>
      <c r="C99" s="81" t="s">
        <v>408</v>
      </c>
    </row>
    <row r="100" spans="1:3" ht="15" customHeight="1" thickBot="1">
      <c r="A100" s="99" t="s">
        <v>59</v>
      </c>
      <c r="B100" s="83">
        <v>0.4</v>
      </c>
      <c r="C100" s="81" t="s">
        <v>408</v>
      </c>
    </row>
    <row r="101" spans="1:3" ht="15" customHeight="1" thickBot="1">
      <c r="A101" s="100" t="s">
        <v>216</v>
      </c>
      <c r="B101" s="85">
        <v>0.4</v>
      </c>
      <c r="C101" s="77" t="s">
        <v>408</v>
      </c>
    </row>
    <row r="102" spans="1:3" ht="15" customHeight="1" thickTop="1" thickBot="1">
      <c r="A102" s="95" t="s">
        <v>365</v>
      </c>
      <c r="B102" s="86">
        <v>0.4</v>
      </c>
      <c r="C102" s="81" t="s">
        <v>410</v>
      </c>
    </row>
    <row r="103" spans="1:3" ht="15" customHeight="1" thickBot="1">
      <c r="A103" s="99" t="s">
        <v>186</v>
      </c>
      <c r="B103" s="83">
        <v>0.4</v>
      </c>
      <c r="C103" s="81" t="s">
        <v>410</v>
      </c>
    </row>
    <row r="104" spans="1:3" ht="15" customHeight="1" thickBot="1">
      <c r="A104" s="99" t="s">
        <v>411</v>
      </c>
      <c r="B104" s="83">
        <v>0.4</v>
      </c>
      <c r="C104" s="81" t="s">
        <v>410</v>
      </c>
    </row>
    <row r="105" spans="1:3" ht="15" customHeight="1" thickBot="1">
      <c r="A105" s="99" t="s">
        <v>412</v>
      </c>
      <c r="B105" s="83">
        <v>0.4</v>
      </c>
      <c r="C105" s="81" t="s">
        <v>410</v>
      </c>
    </row>
    <row r="106" spans="1:3" ht="15" customHeight="1" thickBot="1">
      <c r="A106" s="99" t="s">
        <v>96</v>
      </c>
      <c r="B106" s="83">
        <v>0.4</v>
      </c>
      <c r="C106" s="81" t="s">
        <v>410</v>
      </c>
    </row>
    <row r="107" spans="1:3" ht="15" customHeight="1" thickBot="1">
      <c r="A107" s="99" t="s">
        <v>413</v>
      </c>
      <c r="B107" s="83">
        <v>0.4</v>
      </c>
      <c r="C107" s="81" t="s">
        <v>410</v>
      </c>
    </row>
    <row r="108" spans="1:3" ht="15" customHeight="1" thickBot="1">
      <c r="A108" s="99" t="s">
        <v>117</v>
      </c>
      <c r="B108" s="83">
        <v>0.4</v>
      </c>
      <c r="C108" s="81" t="s">
        <v>410</v>
      </c>
    </row>
    <row r="109" spans="1:3" ht="15" customHeight="1" thickBot="1">
      <c r="A109" s="99" t="s">
        <v>77</v>
      </c>
      <c r="B109" s="83">
        <v>0.4</v>
      </c>
      <c r="C109" s="81" t="s">
        <v>410</v>
      </c>
    </row>
    <row r="110" spans="1:3" ht="15" customHeight="1" thickBot="1">
      <c r="A110" s="100" t="s">
        <v>94</v>
      </c>
      <c r="B110" s="85">
        <v>0.4</v>
      </c>
      <c r="C110" s="77" t="s">
        <v>410</v>
      </c>
    </row>
    <row r="111" spans="1:3" ht="15" customHeight="1" thickTop="1" thickBot="1">
      <c r="A111" s="94" t="s">
        <v>366</v>
      </c>
      <c r="B111" s="78" t="s">
        <v>398</v>
      </c>
      <c r="C111" s="77" t="s">
        <v>414</v>
      </c>
    </row>
    <row r="112" spans="1:3" ht="15.75" thickTop="1"/>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C122"/>
  <sheetViews>
    <sheetView zoomScale="80" zoomScaleNormal="80" workbookViewId="0">
      <selection activeCell="H42" sqref="H42"/>
    </sheetView>
  </sheetViews>
  <sheetFormatPr defaultRowHeight="15"/>
  <cols>
    <col min="1" max="1" width="28.28515625" customWidth="1"/>
    <col min="2" max="2" width="36.85546875" customWidth="1"/>
    <col min="3" max="3" width="149.42578125" customWidth="1"/>
  </cols>
  <sheetData>
    <row r="1" spans="1:3" ht="15" customHeight="1" thickBot="1">
      <c r="A1" s="101" t="s">
        <v>415</v>
      </c>
      <c r="B1" s="102" t="s">
        <v>416</v>
      </c>
      <c r="C1" s="102" t="s">
        <v>376</v>
      </c>
    </row>
    <row r="2" spans="1:3" ht="15" customHeight="1" thickTop="1" thickBot="1">
      <c r="A2" s="103" t="s">
        <v>347</v>
      </c>
      <c r="B2" s="104" t="s">
        <v>417</v>
      </c>
      <c r="C2" s="105" t="s">
        <v>377</v>
      </c>
    </row>
    <row r="3" spans="1:3" ht="15" customHeight="1" thickTop="1">
      <c r="A3" s="283" t="s">
        <v>348</v>
      </c>
      <c r="B3" s="106" t="s">
        <v>418</v>
      </c>
      <c r="C3" s="285" t="s">
        <v>378</v>
      </c>
    </row>
    <row r="4" spans="1:3" ht="15" customHeight="1" thickBot="1">
      <c r="A4" s="284"/>
      <c r="B4" s="104" t="s">
        <v>419</v>
      </c>
      <c r="C4" s="280"/>
    </row>
    <row r="5" spans="1:3" ht="15" customHeight="1" thickTop="1" thickBot="1">
      <c r="A5" s="103" t="s">
        <v>358</v>
      </c>
      <c r="B5" s="107" t="s">
        <v>266</v>
      </c>
      <c r="C5" s="105" t="s">
        <v>379</v>
      </c>
    </row>
    <row r="6" spans="1:3" ht="15" customHeight="1" thickTop="1" thickBot="1">
      <c r="A6" s="108" t="s">
        <v>349</v>
      </c>
      <c r="B6" s="109" t="s">
        <v>420</v>
      </c>
      <c r="C6" s="110" t="s">
        <v>380</v>
      </c>
    </row>
    <row r="7" spans="1:3" ht="15" customHeight="1" thickBot="1">
      <c r="A7" s="82" t="s">
        <v>206</v>
      </c>
      <c r="B7" s="87" t="s">
        <v>420</v>
      </c>
      <c r="C7" s="110" t="s">
        <v>421</v>
      </c>
    </row>
    <row r="8" spans="1:3" ht="15" customHeight="1" thickBot="1">
      <c r="A8" s="82" t="s">
        <v>381</v>
      </c>
      <c r="B8" s="87" t="s">
        <v>420</v>
      </c>
      <c r="C8" s="110" t="s">
        <v>421</v>
      </c>
    </row>
    <row r="9" spans="1:3" ht="15" customHeight="1" thickBot="1">
      <c r="A9" s="82" t="s">
        <v>382</v>
      </c>
      <c r="B9" s="87" t="s">
        <v>420</v>
      </c>
      <c r="C9" s="110" t="s">
        <v>421</v>
      </c>
    </row>
    <row r="10" spans="1:3" ht="15" customHeight="1" thickBot="1">
      <c r="A10" s="82" t="s">
        <v>82</v>
      </c>
      <c r="B10" s="87" t="s">
        <v>420</v>
      </c>
      <c r="C10" s="110" t="s">
        <v>421</v>
      </c>
    </row>
    <row r="11" spans="1:3" ht="15" customHeight="1" thickBot="1">
      <c r="A11" s="82" t="s">
        <v>383</v>
      </c>
      <c r="B11" s="87" t="s">
        <v>420</v>
      </c>
      <c r="C11" s="110" t="s">
        <v>421</v>
      </c>
    </row>
    <row r="12" spans="1:3" ht="15" customHeight="1" thickBot="1">
      <c r="A12" s="82" t="s">
        <v>384</v>
      </c>
      <c r="B12" s="87" t="s">
        <v>420</v>
      </c>
      <c r="C12" s="110" t="s">
        <v>421</v>
      </c>
    </row>
    <row r="13" spans="1:3" ht="15" customHeight="1" thickBot="1">
      <c r="A13" s="84" t="s">
        <v>148</v>
      </c>
      <c r="B13" s="88" t="s">
        <v>420</v>
      </c>
      <c r="C13" s="105" t="s">
        <v>421</v>
      </c>
    </row>
    <row r="14" spans="1:3" ht="15" customHeight="1" thickTop="1" thickBot="1">
      <c r="A14" s="103" t="s">
        <v>33</v>
      </c>
      <c r="B14" s="107" t="s">
        <v>422</v>
      </c>
      <c r="C14" s="105" t="s">
        <v>385</v>
      </c>
    </row>
    <row r="15" spans="1:3" ht="15" customHeight="1" thickTop="1" thickBot="1">
      <c r="A15" s="108" t="s">
        <v>350</v>
      </c>
      <c r="B15" s="109" t="s">
        <v>423</v>
      </c>
      <c r="C15" s="110" t="s">
        <v>386</v>
      </c>
    </row>
    <row r="16" spans="1:3" ht="15" customHeight="1" thickBot="1">
      <c r="A16" s="82" t="s">
        <v>387</v>
      </c>
      <c r="B16" s="87" t="s">
        <v>258</v>
      </c>
      <c r="C16" s="110" t="s">
        <v>386</v>
      </c>
    </row>
    <row r="17" spans="1:3" ht="15" customHeight="1" thickBot="1">
      <c r="A17" s="82" t="s">
        <v>193</v>
      </c>
      <c r="B17" s="87" t="s">
        <v>252</v>
      </c>
      <c r="C17" s="110" t="s">
        <v>386</v>
      </c>
    </row>
    <row r="18" spans="1:3" ht="15" customHeight="1" thickBot="1">
      <c r="A18" s="82" t="s">
        <v>132</v>
      </c>
      <c r="B18" s="87" t="s">
        <v>259</v>
      </c>
      <c r="C18" s="110" t="s">
        <v>386</v>
      </c>
    </row>
    <row r="19" spans="1:3" ht="15" customHeight="1" thickBot="1">
      <c r="A19" s="82" t="s">
        <v>149</v>
      </c>
      <c r="B19" s="87" t="s">
        <v>258</v>
      </c>
      <c r="C19" s="110" t="s">
        <v>386</v>
      </c>
    </row>
    <row r="20" spans="1:3" ht="15" customHeight="1" thickBot="1">
      <c r="A20" s="82" t="s">
        <v>86</v>
      </c>
      <c r="B20" s="87" t="s">
        <v>258</v>
      </c>
      <c r="C20" s="110" t="s">
        <v>386</v>
      </c>
    </row>
    <row r="21" spans="1:3" ht="15" customHeight="1" thickBot="1">
      <c r="A21" s="82" t="s">
        <v>388</v>
      </c>
      <c r="B21" s="87" t="s">
        <v>260</v>
      </c>
      <c r="C21" s="110" t="s">
        <v>386</v>
      </c>
    </row>
    <row r="22" spans="1:3" ht="15" customHeight="1" thickBot="1">
      <c r="A22" s="82" t="s">
        <v>167</v>
      </c>
      <c r="B22" s="87" t="s">
        <v>258</v>
      </c>
      <c r="C22" s="110" t="s">
        <v>386</v>
      </c>
    </row>
    <row r="23" spans="1:3" ht="15" customHeight="1" thickBot="1">
      <c r="A23" s="84" t="s">
        <v>143</v>
      </c>
      <c r="B23" s="88" t="s">
        <v>258</v>
      </c>
      <c r="C23" s="105" t="s">
        <v>386</v>
      </c>
    </row>
    <row r="24" spans="1:3" ht="15" customHeight="1" thickTop="1" thickBot="1">
      <c r="A24" s="108" t="s">
        <v>351</v>
      </c>
      <c r="B24" s="109" t="s">
        <v>424</v>
      </c>
      <c r="C24" s="110" t="s">
        <v>389</v>
      </c>
    </row>
    <row r="25" spans="1:3" ht="15" customHeight="1" thickBot="1">
      <c r="A25" s="89" t="s">
        <v>104</v>
      </c>
      <c r="B25" s="111" t="s">
        <v>262</v>
      </c>
      <c r="C25" s="110" t="s">
        <v>389</v>
      </c>
    </row>
    <row r="26" spans="1:3" ht="15" customHeight="1" thickBot="1">
      <c r="A26" s="89" t="s">
        <v>390</v>
      </c>
      <c r="B26" s="111" t="s">
        <v>266</v>
      </c>
      <c r="C26" s="110" t="s">
        <v>389</v>
      </c>
    </row>
    <row r="27" spans="1:3" ht="15" customHeight="1" thickBot="1">
      <c r="A27" s="89" t="s">
        <v>141</v>
      </c>
      <c r="B27" s="111" t="s">
        <v>265</v>
      </c>
      <c r="C27" s="110" t="s">
        <v>389</v>
      </c>
    </row>
    <row r="28" spans="1:3" ht="15" customHeight="1" thickBot="1">
      <c r="A28" s="89" t="s">
        <v>174</v>
      </c>
      <c r="B28" s="111" t="s">
        <v>266</v>
      </c>
      <c r="C28" s="110" t="s">
        <v>389</v>
      </c>
    </row>
    <row r="29" spans="1:3" ht="15" customHeight="1" thickBot="1">
      <c r="A29" s="89" t="s">
        <v>153</v>
      </c>
      <c r="B29" s="111" t="s">
        <v>266</v>
      </c>
      <c r="C29" s="110" t="s">
        <v>389</v>
      </c>
    </row>
    <row r="30" spans="1:3" ht="15" customHeight="1" thickBot="1">
      <c r="A30" s="89" t="s">
        <v>155</v>
      </c>
      <c r="B30" s="111" t="s">
        <v>266</v>
      </c>
      <c r="C30" s="110" t="s">
        <v>389</v>
      </c>
    </row>
    <row r="31" spans="1:3" ht="15" customHeight="1" thickBot="1">
      <c r="A31" s="89" t="s">
        <v>188</v>
      </c>
      <c r="B31" s="111" t="s">
        <v>265</v>
      </c>
      <c r="C31" s="110" t="s">
        <v>389</v>
      </c>
    </row>
    <row r="32" spans="1:3" ht="15" customHeight="1" thickBot="1">
      <c r="A32" s="89" t="s">
        <v>391</v>
      </c>
      <c r="B32" s="111" t="s">
        <v>265</v>
      </c>
      <c r="C32" s="110" t="s">
        <v>389</v>
      </c>
    </row>
    <row r="33" spans="1:3" ht="15" customHeight="1" thickBot="1">
      <c r="A33" s="89" t="s">
        <v>205</v>
      </c>
      <c r="B33" s="111" t="s">
        <v>265</v>
      </c>
      <c r="C33" s="110" t="s">
        <v>389</v>
      </c>
    </row>
    <row r="34" spans="1:3" ht="15" customHeight="1" thickBot="1">
      <c r="A34" s="89" t="s">
        <v>161</v>
      </c>
      <c r="B34" s="111" t="s">
        <v>265</v>
      </c>
      <c r="C34" s="110" t="s">
        <v>389</v>
      </c>
    </row>
    <row r="35" spans="1:3" ht="15" customHeight="1" thickBot="1">
      <c r="A35" s="89" t="s">
        <v>218</v>
      </c>
      <c r="B35" s="111" t="s">
        <v>265</v>
      </c>
      <c r="C35" s="110" t="s">
        <v>389</v>
      </c>
    </row>
    <row r="36" spans="1:3" ht="15" customHeight="1" thickBot="1">
      <c r="A36" s="89" t="s">
        <v>62</v>
      </c>
      <c r="B36" s="111" t="s">
        <v>265</v>
      </c>
      <c r="C36" s="110" t="s">
        <v>389</v>
      </c>
    </row>
    <row r="37" spans="1:3" ht="15" customHeight="1" thickBot="1">
      <c r="A37" s="89" t="s">
        <v>151</v>
      </c>
      <c r="B37" s="111" t="s">
        <v>265</v>
      </c>
      <c r="C37" s="110" t="s">
        <v>389</v>
      </c>
    </row>
    <row r="38" spans="1:3" ht="15" customHeight="1" thickBot="1">
      <c r="A38" s="89" t="s">
        <v>210</v>
      </c>
      <c r="B38" s="111" t="s">
        <v>265</v>
      </c>
      <c r="C38" s="110" t="s">
        <v>389</v>
      </c>
    </row>
    <row r="39" spans="1:3" ht="15" customHeight="1" thickBot="1">
      <c r="A39" s="89" t="s">
        <v>223</v>
      </c>
      <c r="B39" s="111" t="s">
        <v>265</v>
      </c>
      <c r="C39" s="110" t="s">
        <v>389</v>
      </c>
    </row>
    <row r="40" spans="1:3" ht="15" customHeight="1" thickBot="1">
      <c r="A40" s="91" t="s">
        <v>208</v>
      </c>
      <c r="B40" s="112" t="s">
        <v>265</v>
      </c>
      <c r="C40" s="105" t="s">
        <v>389</v>
      </c>
    </row>
    <row r="41" spans="1:3" ht="15" customHeight="1" thickTop="1" thickBot="1">
      <c r="A41" s="103" t="s">
        <v>356</v>
      </c>
      <c r="B41" s="104" t="s">
        <v>425</v>
      </c>
      <c r="C41" s="105" t="s">
        <v>426</v>
      </c>
    </row>
    <row r="42" spans="1:3" ht="15" customHeight="1" thickTop="1" thickBot="1">
      <c r="A42" s="103" t="s">
        <v>357</v>
      </c>
      <c r="B42" s="113" t="s">
        <v>266</v>
      </c>
      <c r="C42" s="105" t="s">
        <v>393</v>
      </c>
    </row>
    <row r="43" spans="1:3" ht="15" customHeight="1" thickTop="1" thickBot="1">
      <c r="A43" s="103" t="s">
        <v>352</v>
      </c>
      <c r="B43" s="104" t="s">
        <v>420</v>
      </c>
      <c r="C43" s="105" t="s">
        <v>394</v>
      </c>
    </row>
    <row r="44" spans="1:3" ht="15" customHeight="1" thickTop="1" thickBot="1">
      <c r="A44" s="108" t="s">
        <v>353</v>
      </c>
      <c r="B44" s="109" t="s">
        <v>427</v>
      </c>
      <c r="C44" s="110" t="s">
        <v>395</v>
      </c>
    </row>
    <row r="45" spans="1:3" ht="15" customHeight="1" thickBot="1">
      <c r="A45" s="89" t="s">
        <v>396</v>
      </c>
      <c r="B45" s="111" t="s">
        <v>261</v>
      </c>
      <c r="C45" s="110" t="s">
        <v>395</v>
      </c>
    </row>
    <row r="46" spans="1:3" ht="15" customHeight="1" thickBot="1">
      <c r="A46" s="89" t="s">
        <v>125</v>
      </c>
      <c r="B46" s="111" t="s">
        <v>262</v>
      </c>
      <c r="C46" s="110" t="s">
        <v>395</v>
      </c>
    </row>
    <row r="47" spans="1:3" ht="15" customHeight="1" thickBot="1">
      <c r="A47" s="89" t="s">
        <v>191</v>
      </c>
      <c r="B47" s="111" t="s">
        <v>262</v>
      </c>
      <c r="C47" s="110" t="s">
        <v>395</v>
      </c>
    </row>
    <row r="48" spans="1:3" ht="15" customHeight="1" thickBot="1">
      <c r="A48" s="89" t="s">
        <v>397</v>
      </c>
      <c r="B48" s="111" t="s">
        <v>261</v>
      </c>
      <c r="C48" s="110" t="s">
        <v>395</v>
      </c>
    </row>
    <row r="49" spans="1:3" ht="15" customHeight="1" thickBot="1">
      <c r="A49" s="89" t="s">
        <v>221</v>
      </c>
      <c r="B49" s="111" t="s">
        <v>258</v>
      </c>
      <c r="C49" s="110" t="s">
        <v>395</v>
      </c>
    </row>
    <row r="50" spans="1:3" ht="15" customHeight="1" thickBot="1">
      <c r="A50" s="89" t="s">
        <v>180</v>
      </c>
      <c r="B50" s="111" t="s">
        <v>261</v>
      </c>
      <c r="C50" s="110" t="s">
        <v>395</v>
      </c>
    </row>
    <row r="51" spans="1:3" ht="15" customHeight="1" thickBot="1">
      <c r="A51" s="91" t="s">
        <v>83</v>
      </c>
      <c r="B51" s="112" t="s">
        <v>258</v>
      </c>
      <c r="C51" s="105" t="s">
        <v>395</v>
      </c>
    </row>
    <row r="52" spans="1:3" ht="15" customHeight="1" thickTop="1">
      <c r="A52" s="283" t="s">
        <v>354</v>
      </c>
      <c r="B52" s="106" t="s">
        <v>428</v>
      </c>
      <c r="C52" s="285" t="s">
        <v>429</v>
      </c>
    </row>
    <row r="53" spans="1:3" ht="15" customHeight="1" thickBot="1">
      <c r="A53" s="286"/>
      <c r="B53" s="109" t="s">
        <v>430</v>
      </c>
      <c r="C53" s="282"/>
    </row>
    <row r="54" spans="1:3" ht="15" customHeight="1">
      <c r="A54" s="277" t="s">
        <v>170</v>
      </c>
      <c r="B54" s="114" t="s">
        <v>428</v>
      </c>
      <c r="C54" s="279" t="s">
        <v>429</v>
      </c>
    </row>
    <row r="55" spans="1:3" ht="15" customHeight="1" thickBot="1">
      <c r="A55" s="281"/>
      <c r="B55" s="87" t="s">
        <v>430</v>
      </c>
      <c r="C55" s="282"/>
    </row>
    <row r="56" spans="1:3" ht="15" customHeight="1">
      <c r="A56" s="277" t="s">
        <v>203</v>
      </c>
      <c r="B56" s="114" t="s">
        <v>428</v>
      </c>
      <c r="C56" s="279" t="s">
        <v>429</v>
      </c>
    </row>
    <row r="57" spans="1:3" ht="15" customHeight="1" thickBot="1">
      <c r="A57" s="281"/>
      <c r="B57" s="87" t="s">
        <v>430</v>
      </c>
      <c r="C57" s="282"/>
    </row>
    <row r="58" spans="1:3" ht="15" customHeight="1">
      <c r="A58" s="277" t="s">
        <v>163</v>
      </c>
      <c r="B58" s="114" t="s">
        <v>428</v>
      </c>
      <c r="C58" s="279" t="s">
        <v>429</v>
      </c>
    </row>
    <row r="59" spans="1:3" ht="15" customHeight="1" thickBot="1">
      <c r="A59" s="281"/>
      <c r="B59" s="87" t="s">
        <v>430</v>
      </c>
      <c r="C59" s="282"/>
    </row>
    <row r="60" spans="1:3" ht="15" customHeight="1">
      <c r="A60" s="277" t="s">
        <v>214</v>
      </c>
      <c r="B60" s="114" t="s">
        <v>428</v>
      </c>
      <c r="C60" s="279" t="s">
        <v>429</v>
      </c>
    </row>
    <row r="61" spans="1:3" ht="15" customHeight="1" thickBot="1">
      <c r="A61" s="281"/>
      <c r="B61" s="87" t="s">
        <v>430</v>
      </c>
      <c r="C61" s="282"/>
    </row>
    <row r="62" spans="1:3" ht="15" customHeight="1">
      <c r="A62" s="277" t="s">
        <v>102</v>
      </c>
      <c r="B62" s="114" t="s">
        <v>428</v>
      </c>
      <c r="C62" s="279" t="s">
        <v>429</v>
      </c>
    </row>
    <row r="63" spans="1:3" ht="15" customHeight="1" thickBot="1">
      <c r="A63" s="281"/>
      <c r="B63" s="87" t="s">
        <v>430</v>
      </c>
      <c r="C63" s="282"/>
    </row>
    <row r="64" spans="1:3" ht="15" customHeight="1">
      <c r="A64" s="277" t="s">
        <v>88</v>
      </c>
      <c r="B64" s="114" t="s">
        <v>428</v>
      </c>
      <c r="C64" s="279" t="s">
        <v>429</v>
      </c>
    </row>
    <row r="65" spans="1:3" ht="15" customHeight="1" thickBot="1">
      <c r="A65" s="281"/>
      <c r="B65" s="87" t="s">
        <v>430</v>
      </c>
      <c r="C65" s="282"/>
    </row>
    <row r="66" spans="1:3" ht="15" customHeight="1">
      <c r="A66" s="277" t="s">
        <v>220</v>
      </c>
      <c r="B66" s="114" t="s">
        <v>428</v>
      </c>
      <c r="C66" s="279" t="s">
        <v>429</v>
      </c>
    </row>
    <row r="67" spans="1:3" ht="15" customHeight="1" thickBot="1">
      <c r="A67" s="281"/>
      <c r="B67" s="87" t="s">
        <v>430</v>
      </c>
      <c r="C67" s="282"/>
    </row>
    <row r="68" spans="1:3" ht="15" customHeight="1">
      <c r="A68" s="277" t="s">
        <v>212</v>
      </c>
      <c r="B68" s="114" t="s">
        <v>428</v>
      </c>
      <c r="C68" s="279" t="s">
        <v>429</v>
      </c>
    </row>
    <row r="69" spans="1:3" ht="15" customHeight="1" thickBot="1">
      <c r="A69" s="278"/>
      <c r="B69" s="88" t="s">
        <v>430</v>
      </c>
      <c r="C69" s="280"/>
    </row>
    <row r="70" spans="1:3" ht="15" customHeight="1" thickTop="1" thickBot="1">
      <c r="A70" s="103" t="s">
        <v>355</v>
      </c>
      <c r="B70" s="107" t="s">
        <v>266</v>
      </c>
      <c r="C70" s="105" t="s">
        <v>400</v>
      </c>
    </row>
    <row r="71" spans="1:3" ht="15" customHeight="1" thickTop="1" thickBot="1">
      <c r="A71" s="108" t="s">
        <v>359</v>
      </c>
      <c r="B71" s="115" t="s">
        <v>431</v>
      </c>
      <c r="C71" s="110" t="s">
        <v>401</v>
      </c>
    </row>
    <row r="72" spans="1:3" ht="15" customHeight="1" thickBot="1">
      <c r="A72" s="82" t="s">
        <v>146</v>
      </c>
      <c r="B72" s="87" t="s">
        <v>431</v>
      </c>
      <c r="C72" s="110" t="s">
        <v>401</v>
      </c>
    </row>
    <row r="73" spans="1:3" ht="15" customHeight="1" thickBot="1">
      <c r="A73" s="82" t="s">
        <v>92</v>
      </c>
      <c r="B73" s="87" t="s">
        <v>431</v>
      </c>
      <c r="C73" s="110" t="s">
        <v>401</v>
      </c>
    </row>
    <row r="74" spans="1:3" ht="15" customHeight="1" thickBot="1">
      <c r="A74" s="82" t="s">
        <v>133</v>
      </c>
      <c r="B74" s="87" t="s">
        <v>431</v>
      </c>
      <c r="C74" s="110" t="s">
        <v>401</v>
      </c>
    </row>
    <row r="75" spans="1:3" ht="15" customHeight="1" thickBot="1">
      <c r="A75" s="82" t="s">
        <v>157</v>
      </c>
      <c r="B75" s="87" t="s">
        <v>431</v>
      </c>
      <c r="C75" s="110" t="s">
        <v>401</v>
      </c>
    </row>
    <row r="76" spans="1:3" ht="15" customHeight="1" thickBot="1">
      <c r="A76" s="82" t="s">
        <v>197</v>
      </c>
      <c r="B76" s="87" t="s">
        <v>431</v>
      </c>
      <c r="C76" s="110" t="s">
        <v>401</v>
      </c>
    </row>
    <row r="77" spans="1:3" ht="15" customHeight="1" thickBot="1">
      <c r="A77" s="82" t="s">
        <v>123</v>
      </c>
      <c r="B77" s="87" t="s">
        <v>431</v>
      </c>
      <c r="C77" s="110" t="s">
        <v>401</v>
      </c>
    </row>
    <row r="78" spans="1:3" ht="15" customHeight="1" thickBot="1">
      <c r="A78" s="84" t="s">
        <v>135</v>
      </c>
      <c r="B78" s="88" t="s">
        <v>431</v>
      </c>
      <c r="C78" s="105" t="s">
        <v>401</v>
      </c>
    </row>
    <row r="79" spans="1:3" ht="15" customHeight="1" thickTop="1" thickBot="1">
      <c r="A79" s="108" t="s">
        <v>360</v>
      </c>
      <c r="B79" s="115" t="s">
        <v>266</v>
      </c>
      <c r="C79" s="110" t="s">
        <v>402</v>
      </c>
    </row>
    <row r="80" spans="1:3" ht="15" customHeight="1" thickBot="1">
      <c r="A80" s="89" t="s">
        <v>403</v>
      </c>
      <c r="B80" s="87" t="s">
        <v>266</v>
      </c>
      <c r="C80" s="110" t="s">
        <v>402</v>
      </c>
    </row>
    <row r="81" spans="1:3" ht="15" customHeight="1" thickBot="1">
      <c r="A81" s="89" t="s">
        <v>184</v>
      </c>
      <c r="B81" s="87" t="s">
        <v>266</v>
      </c>
      <c r="C81" s="110" t="s">
        <v>402</v>
      </c>
    </row>
    <row r="82" spans="1:3" ht="15" customHeight="1" thickBot="1">
      <c r="A82" s="89" t="s">
        <v>182</v>
      </c>
      <c r="B82" s="87" t="s">
        <v>266</v>
      </c>
      <c r="C82" s="110" t="s">
        <v>402</v>
      </c>
    </row>
    <row r="83" spans="1:3" ht="15" customHeight="1" thickBot="1">
      <c r="A83" s="89" t="s">
        <v>130</v>
      </c>
      <c r="B83" s="87" t="s">
        <v>266</v>
      </c>
      <c r="C83" s="110" t="s">
        <v>402</v>
      </c>
    </row>
    <row r="84" spans="1:3" ht="15" customHeight="1" thickBot="1">
      <c r="A84" s="89" t="s">
        <v>98</v>
      </c>
      <c r="B84" s="87" t="s">
        <v>266</v>
      </c>
      <c r="C84" s="110" t="s">
        <v>402</v>
      </c>
    </row>
    <row r="85" spans="1:3" ht="15" customHeight="1" thickBot="1">
      <c r="A85" s="89" t="s">
        <v>78</v>
      </c>
      <c r="B85" s="87" t="s">
        <v>266</v>
      </c>
      <c r="C85" s="110" t="s">
        <v>402</v>
      </c>
    </row>
    <row r="86" spans="1:3" ht="15" customHeight="1" thickBot="1">
      <c r="A86" s="89" t="s">
        <v>68</v>
      </c>
      <c r="B86" s="87" t="s">
        <v>266</v>
      </c>
      <c r="C86" s="110" t="s">
        <v>402</v>
      </c>
    </row>
    <row r="87" spans="1:3" ht="15" customHeight="1" thickBot="1">
      <c r="A87" s="89" t="s">
        <v>106</v>
      </c>
      <c r="B87" s="87" t="s">
        <v>266</v>
      </c>
      <c r="C87" s="110" t="s">
        <v>402</v>
      </c>
    </row>
    <row r="88" spans="1:3" ht="15" customHeight="1" thickBot="1">
      <c r="A88" s="89" t="s">
        <v>73</v>
      </c>
      <c r="B88" s="87" t="s">
        <v>266</v>
      </c>
      <c r="C88" s="110" t="s">
        <v>402</v>
      </c>
    </row>
    <row r="89" spans="1:3" ht="15" customHeight="1" thickBot="1">
      <c r="A89" s="89" t="s">
        <v>199</v>
      </c>
      <c r="B89" s="87" t="s">
        <v>266</v>
      </c>
      <c r="C89" s="110" t="s">
        <v>402</v>
      </c>
    </row>
    <row r="90" spans="1:3" ht="15" customHeight="1" thickBot="1">
      <c r="A90" s="89" t="s">
        <v>165</v>
      </c>
      <c r="B90" s="87" t="s">
        <v>266</v>
      </c>
      <c r="C90" s="110" t="s">
        <v>402</v>
      </c>
    </row>
    <row r="91" spans="1:3" ht="15" customHeight="1" thickBot="1">
      <c r="A91" s="91" t="s">
        <v>176</v>
      </c>
      <c r="B91" s="88" t="s">
        <v>266</v>
      </c>
      <c r="C91" s="105" t="s">
        <v>402</v>
      </c>
    </row>
    <row r="92" spans="1:3" ht="15" customHeight="1" thickTop="1" thickBot="1">
      <c r="A92" s="116" t="s">
        <v>361</v>
      </c>
      <c r="B92" s="107" t="s">
        <v>266</v>
      </c>
      <c r="C92" s="105" t="s">
        <v>404</v>
      </c>
    </row>
    <row r="93" spans="1:3" ht="15" customHeight="1" thickTop="1" thickBot="1">
      <c r="A93" s="117" t="s">
        <v>362</v>
      </c>
      <c r="B93" s="115" t="s">
        <v>266</v>
      </c>
      <c r="C93" s="110" t="s">
        <v>405</v>
      </c>
    </row>
    <row r="94" spans="1:3" ht="15" customHeight="1" thickBot="1">
      <c r="A94" s="96" t="s">
        <v>119</v>
      </c>
      <c r="B94" s="87" t="s">
        <v>250</v>
      </c>
      <c r="C94" s="110" t="s">
        <v>405</v>
      </c>
    </row>
    <row r="95" spans="1:3" ht="15" customHeight="1" thickBot="1">
      <c r="A95" s="96" t="s">
        <v>195</v>
      </c>
      <c r="B95" s="87" t="s">
        <v>251</v>
      </c>
      <c r="C95" s="110" t="s">
        <v>405</v>
      </c>
    </row>
    <row r="96" spans="1:3" ht="15" customHeight="1" thickBot="1">
      <c r="A96" s="96" t="s">
        <v>406</v>
      </c>
      <c r="B96" s="87" t="s">
        <v>252</v>
      </c>
      <c r="C96" s="110" t="s">
        <v>405</v>
      </c>
    </row>
    <row r="97" spans="1:3" ht="15" customHeight="1" thickBot="1">
      <c r="A97" s="97" t="s">
        <v>84</v>
      </c>
      <c r="B97" s="88" t="s">
        <v>253</v>
      </c>
      <c r="C97" s="105" t="s">
        <v>405</v>
      </c>
    </row>
    <row r="98" spans="1:3" ht="15" customHeight="1" thickTop="1" thickBot="1">
      <c r="A98" s="117" t="s">
        <v>363</v>
      </c>
      <c r="B98" s="115" t="s">
        <v>266</v>
      </c>
      <c r="C98" s="110" t="s">
        <v>407</v>
      </c>
    </row>
    <row r="99" spans="1:3" ht="15" customHeight="1" thickBot="1">
      <c r="A99" s="96" t="s">
        <v>159</v>
      </c>
      <c r="B99" s="87" t="s">
        <v>254</v>
      </c>
      <c r="C99" s="110" t="s">
        <v>407</v>
      </c>
    </row>
    <row r="100" spans="1:3" ht="15" customHeight="1" thickBot="1">
      <c r="A100" s="96" t="s">
        <v>69</v>
      </c>
      <c r="B100" s="87" t="s">
        <v>255</v>
      </c>
      <c r="C100" s="110" t="s">
        <v>407</v>
      </c>
    </row>
    <row r="101" spans="1:3" ht="15" customHeight="1" thickBot="1">
      <c r="A101" s="97" t="s">
        <v>66</v>
      </c>
      <c r="B101" s="88" t="s">
        <v>256</v>
      </c>
      <c r="C101" s="105" t="s">
        <v>407</v>
      </c>
    </row>
    <row r="102" spans="1:3" ht="15" customHeight="1" thickTop="1" thickBot="1">
      <c r="A102" s="117" t="s">
        <v>364</v>
      </c>
      <c r="B102" s="115" t="s">
        <v>266</v>
      </c>
      <c r="C102" s="110" t="s">
        <v>408</v>
      </c>
    </row>
    <row r="103" spans="1:3" ht="15" customHeight="1" thickBot="1">
      <c r="A103" s="99" t="s">
        <v>121</v>
      </c>
      <c r="B103" s="87" t="s">
        <v>266</v>
      </c>
      <c r="C103" s="110" t="s">
        <v>408</v>
      </c>
    </row>
    <row r="104" spans="1:3" ht="15" customHeight="1" thickBot="1">
      <c r="A104" s="99" t="s">
        <v>145</v>
      </c>
      <c r="B104" s="87" t="s">
        <v>266</v>
      </c>
      <c r="C104" s="110" t="s">
        <v>408</v>
      </c>
    </row>
    <row r="105" spans="1:3" ht="15" customHeight="1" thickBot="1">
      <c r="A105" s="99" t="s">
        <v>113</v>
      </c>
      <c r="B105" s="87" t="s">
        <v>266</v>
      </c>
      <c r="C105" s="110" t="s">
        <v>408</v>
      </c>
    </row>
    <row r="106" spans="1:3" ht="15" customHeight="1" thickBot="1">
      <c r="A106" s="99" t="s">
        <v>276</v>
      </c>
      <c r="B106" s="87" t="s">
        <v>266</v>
      </c>
      <c r="C106" s="110" t="s">
        <v>408</v>
      </c>
    </row>
    <row r="107" spans="1:3" ht="15" customHeight="1" thickBot="1">
      <c r="A107" s="99" t="s">
        <v>409</v>
      </c>
      <c r="B107" s="87" t="s">
        <v>266</v>
      </c>
      <c r="C107" s="110" t="s">
        <v>408</v>
      </c>
    </row>
    <row r="108" spans="1:3" ht="15" customHeight="1" thickBot="1">
      <c r="A108" s="99" t="s">
        <v>100</v>
      </c>
      <c r="B108" s="87" t="s">
        <v>266</v>
      </c>
      <c r="C108" s="110" t="s">
        <v>408</v>
      </c>
    </row>
    <row r="109" spans="1:3" ht="15" customHeight="1" thickBot="1">
      <c r="A109" s="99" t="s">
        <v>110</v>
      </c>
      <c r="B109" s="87" t="s">
        <v>266</v>
      </c>
      <c r="C109" s="110" t="s">
        <v>408</v>
      </c>
    </row>
    <row r="110" spans="1:3" ht="15" customHeight="1" thickBot="1">
      <c r="A110" s="99" t="s">
        <v>59</v>
      </c>
      <c r="B110" s="87" t="s">
        <v>266</v>
      </c>
      <c r="C110" s="110" t="s">
        <v>408</v>
      </c>
    </row>
    <row r="111" spans="1:3" ht="15" customHeight="1" thickBot="1">
      <c r="A111" s="100" t="s">
        <v>216</v>
      </c>
      <c r="B111" s="88" t="s">
        <v>266</v>
      </c>
      <c r="C111" s="105" t="s">
        <v>408</v>
      </c>
    </row>
    <row r="112" spans="1:3" ht="15" customHeight="1" thickTop="1" thickBot="1">
      <c r="A112" s="117" t="s">
        <v>365</v>
      </c>
      <c r="B112" s="115" t="s">
        <v>266</v>
      </c>
      <c r="C112" s="110" t="s">
        <v>410</v>
      </c>
    </row>
    <row r="113" spans="1:3" ht="15" customHeight="1" thickBot="1">
      <c r="A113" s="99" t="s">
        <v>186</v>
      </c>
      <c r="B113" s="87" t="s">
        <v>266</v>
      </c>
      <c r="C113" s="110" t="s">
        <v>410</v>
      </c>
    </row>
    <row r="114" spans="1:3" ht="15" customHeight="1" thickBot="1">
      <c r="A114" s="99" t="s">
        <v>411</v>
      </c>
      <c r="B114" s="87" t="s">
        <v>266</v>
      </c>
      <c r="C114" s="110" t="s">
        <v>410</v>
      </c>
    </row>
    <row r="115" spans="1:3" ht="15" customHeight="1" thickBot="1">
      <c r="A115" s="99" t="s">
        <v>412</v>
      </c>
      <c r="B115" s="87" t="s">
        <v>266</v>
      </c>
      <c r="C115" s="110" t="s">
        <v>410</v>
      </c>
    </row>
    <row r="116" spans="1:3" ht="15" customHeight="1" thickBot="1">
      <c r="A116" s="99" t="s">
        <v>96</v>
      </c>
      <c r="B116" s="87" t="s">
        <v>266</v>
      </c>
      <c r="C116" s="110" t="s">
        <v>410</v>
      </c>
    </row>
    <row r="117" spans="1:3" ht="15" customHeight="1" thickBot="1">
      <c r="A117" s="99" t="s">
        <v>413</v>
      </c>
      <c r="B117" s="87" t="s">
        <v>266</v>
      </c>
      <c r="C117" s="110" t="s">
        <v>410</v>
      </c>
    </row>
    <row r="118" spans="1:3" ht="15" customHeight="1" thickBot="1">
      <c r="A118" s="99" t="s">
        <v>117</v>
      </c>
      <c r="B118" s="87" t="s">
        <v>266</v>
      </c>
      <c r="C118" s="110" t="s">
        <v>410</v>
      </c>
    </row>
    <row r="119" spans="1:3" ht="15" customHeight="1" thickBot="1">
      <c r="A119" s="99" t="s">
        <v>77</v>
      </c>
      <c r="B119" s="87" t="s">
        <v>266</v>
      </c>
      <c r="C119" s="110" t="s">
        <v>410</v>
      </c>
    </row>
    <row r="120" spans="1:3" ht="15" customHeight="1" thickBot="1">
      <c r="A120" s="100" t="s">
        <v>94</v>
      </c>
      <c r="B120" s="88" t="s">
        <v>266</v>
      </c>
      <c r="C120" s="105" t="s">
        <v>410</v>
      </c>
    </row>
    <row r="121" spans="1:3" ht="15" customHeight="1" thickTop="1" thickBot="1">
      <c r="A121" s="116" t="s">
        <v>366</v>
      </c>
      <c r="B121" s="118" t="s">
        <v>398</v>
      </c>
      <c r="C121" s="105" t="s">
        <v>414</v>
      </c>
    </row>
    <row r="122" spans="1:3" ht="15.75" thickTop="1"/>
  </sheetData>
  <mergeCells count="20">
    <mergeCell ref="A3:A4"/>
    <mergeCell ref="C3:C4"/>
    <mergeCell ref="A52:A53"/>
    <mergeCell ref="C52:C53"/>
    <mergeCell ref="A54:A55"/>
    <mergeCell ref="C54:C55"/>
    <mergeCell ref="A56:A57"/>
    <mergeCell ref="C56:C57"/>
    <mergeCell ref="A58:A59"/>
    <mergeCell ref="C58:C59"/>
    <mergeCell ref="A60:A61"/>
    <mergeCell ref="C60:C61"/>
    <mergeCell ref="A68:A69"/>
    <mergeCell ref="C68:C69"/>
    <mergeCell ref="A62:A63"/>
    <mergeCell ref="C62:C63"/>
    <mergeCell ref="A64:A65"/>
    <mergeCell ref="C64:C65"/>
    <mergeCell ref="A66:A67"/>
    <mergeCell ref="C66:C67"/>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B14"/>
  <sheetViews>
    <sheetView zoomScale="80" zoomScaleNormal="80" workbookViewId="0">
      <selection activeCell="D18" sqref="D18"/>
    </sheetView>
  </sheetViews>
  <sheetFormatPr defaultRowHeight="15"/>
  <cols>
    <col min="2" max="2" width="21.28515625" customWidth="1"/>
    <col min="3" max="3" width="20.85546875" customWidth="1"/>
    <col min="4" max="4" width="16.85546875" customWidth="1"/>
  </cols>
  <sheetData>
    <row r="1" spans="1:2">
      <c r="A1" s="202" t="s">
        <v>283</v>
      </c>
      <c r="B1" s="202" t="s">
        <v>284</v>
      </c>
    </row>
    <row r="2" spans="1:2">
      <c r="A2">
        <v>1961</v>
      </c>
      <c r="B2">
        <v>3.4</v>
      </c>
    </row>
    <row r="3" spans="1:2">
      <c r="A3">
        <v>1971</v>
      </c>
      <c r="B3">
        <v>4.3</v>
      </c>
    </row>
    <row r="4" spans="1:2">
      <c r="A4">
        <v>1981</v>
      </c>
      <c r="B4">
        <v>5.4</v>
      </c>
    </row>
    <row r="5" spans="1:2">
      <c r="A5">
        <v>1991</v>
      </c>
      <c r="B5">
        <v>6.5</v>
      </c>
    </row>
    <row r="6" spans="1:2">
      <c r="A6">
        <v>2001</v>
      </c>
      <c r="B6">
        <v>7.8</v>
      </c>
    </row>
    <row r="7" spans="1:2">
      <c r="A7">
        <v>2006</v>
      </c>
      <c r="B7">
        <v>8.4</v>
      </c>
    </row>
    <row r="8" spans="1:2">
      <c r="A8">
        <v>2011</v>
      </c>
      <c r="B8">
        <v>9.1</v>
      </c>
    </row>
    <row r="9" spans="1:2">
      <c r="A9">
        <v>2021</v>
      </c>
      <c r="B9">
        <v>10.3</v>
      </c>
    </row>
    <row r="10" spans="1:2">
      <c r="A10">
        <v>2031</v>
      </c>
      <c r="B10">
        <v>11.5</v>
      </c>
    </row>
    <row r="11" spans="1:2">
      <c r="A11">
        <v>2041</v>
      </c>
      <c r="B11">
        <v>12.5</v>
      </c>
    </row>
    <row r="12" spans="1:2">
      <c r="A12">
        <v>2051</v>
      </c>
      <c r="B12" s="192" t="s">
        <v>269</v>
      </c>
    </row>
    <row r="13" spans="1:2">
      <c r="A13">
        <v>2061</v>
      </c>
      <c r="B13" s="192" t="s">
        <v>269</v>
      </c>
    </row>
    <row r="14" spans="1:2">
      <c r="A14">
        <v>2071</v>
      </c>
      <c r="B14" s="192" t="s">
        <v>269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O113"/>
  <sheetViews>
    <sheetView topLeftCell="B1" zoomScale="70" zoomScaleNormal="70" workbookViewId="0">
      <pane xSplit="5" ySplit="20" topLeftCell="G66" activePane="bottomRight" state="frozen"/>
      <selection activeCell="B1" sqref="B1"/>
      <selection pane="topRight" activeCell="G1" sqref="G1"/>
      <selection pane="bottomLeft" activeCell="B21" sqref="B21"/>
      <selection pane="bottomRight" activeCell="AF80" sqref="AF80"/>
    </sheetView>
  </sheetViews>
  <sheetFormatPr defaultRowHeight="15"/>
  <cols>
    <col min="1" max="1" width="17.5703125" style="1" customWidth="1"/>
    <col min="2" max="2" width="20.42578125" style="1" customWidth="1"/>
    <col min="3" max="3" width="30.42578125" style="1" customWidth="1"/>
    <col min="4" max="4" width="36" customWidth="1"/>
    <col min="5" max="5" width="11.28515625" style="15" customWidth="1"/>
    <col min="6" max="6" width="13.140625" style="11" customWidth="1"/>
    <col min="7" max="7" width="11" style="11" customWidth="1"/>
    <col min="8" max="8" width="11" style="16" customWidth="1"/>
    <col min="9" max="9" width="26.140625" style="11" customWidth="1"/>
    <col min="10" max="10" width="19.7109375" style="11" customWidth="1"/>
    <col min="11" max="11" width="20" style="11" customWidth="1"/>
    <col min="12" max="12" width="14.5703125" style="12" customWidth="1"/>
    <col min="13" max="13" width="15" style="9" customWidth="1"/>
    <col min="14" max="14" width="14.5703125" style="9" customWidth="1"/>
    <col min="15" max="16" width="14.28515625" style="9" customWidth="1"/>
    <col min="17" max="17" width="15.140625" style="10" customWidth="1"/>
    <col min="18" max="18" width="15.28515625" style="8" customWidth="1"/>
    <col min="19" max="19" width="14.7109375" style="4" customWidth="1"/>
    <col min="20" max="22" width="15.140625" style="4" customWidth="1"/>
    <col min="23" max="23" width="15.28515625" style="6" customWidth="1"/>
    <col min="24" max="24" width="21.28515625" style="49" customWidth="1"/>
    <col min="25" max="25" width="28" style="49" customWidth="1"/>
    <col min="26" max="26" width="27.85546875" style="49" customWidth="1"/>
    <col min="27" max="27" width="12.7109375" style="49" customWidth="1"/>
    <col min="28" max="28" width="21.42578125" style="49" customWidth="1"/>
    <col min="29" max="29" width="30.42578125" style="15" customWidth="1"/>
    <col min="30" max="30" width="22.28515625" style="16" customWidth="1"/>
  </cols>
  <sheetData>
    <row r="1" spans="1:30">
      <c r="A1" s="1" t="s">
        <v>1</v>
      </c>
      <c r="B1" s="1" t="s">
        <v>2</v>
      </c>
      <c r="C1" s="1" t="s">
        <v>56</v>
      </c>
      <c r="D1" s="1" t="s">
        <v>0</v>
      </c>
      <c r="E1" s="198" t="s">
        <v>224</v>
      </c>
      <c r="F1" s="199" t="s">
        <v>225</v>
      </c>
      <c r="G1" s="199" t="s">
        <v>226</v>
      </c>
      <c r="H1" s="200" t="s">
        <v>227</v>
      </c>
      <c r="I1" s="198" t="s">
        <v>272</v>
      </c>
      <c r="J1" s="199" t="s">
        <v>273</v>
      </c>
      <c r="K1" s="199" t="s">
        <v>274</v>
      </c>
      <c r="L1" s="13" t="s">
        <v>233</v>
      </c>
      <c r="M1" s="7" t="s">
        <v>268</v>
      </c>
      <c r="N1" s="227" t="s">
        <v>230</v>
      </c>
      <c r="O1" s="227" t="s">
        <v>231</v>
      </c>
      <c r="P1" s="227" t="s">
        <v>277</v>
      </c>
      <c r="Q1" s="228" t="s">
        <v>232</v>
      </c>
      <c r="R1" s="13" t="s">
        <v>234</v>
      </c>
      <c r="S1" s="7" t="s">
        <v>267</v>
      </c>
      <c r="T1" s="227" t="s">
        <v>235</v>
      </c>
      <c r="U1" s="227" t="s">
        <v>236</v>
      </c>
      <c r="V1" s="227" t="s">
        <v>278</v>
      </c>
      <c r="W1" s="228" t="s">
        <v>237</v>
      </c>
      <c r="X1" s="201" t="s">
        <v>470</v>
      </c>
      <c r="Y1" s="201" t="s">
        <v>474</v>
      </c>
      <c r="Z1" s="201" t="s">
        <v>471</v>
      </c>
      <c r="AA1" s="201" t="s">
        <v>472</v>
      </c>
      <c r="AB1" s="199" t="s">
        <v>473</v>
      </c>
      <c r="AC1" s="15" t="s">
        <v>229</v>
      </c>
      <c r="AD1" s="14" t="s">
        <v>228</v>
      </c>
    </row>
    <row r="2" spans="1:30" s="3" customFormat="1">
      <c r="A2" s="2" t="s">
        <v>57</v>
      </c>
      <c r="B2" s="2" t="s">
        <v>6</v>
      </c>
      <c r="C2" s="2" t="s">
        <v>6</v>
      </c>
      <c r="D2" s="2" t="s">
        <v>46</v>
      </c>
      <c r="E2" s="20">
        <v>458616</v>
      </c>
      <c r="F2" s="21">
        <v>506901</v>
      </c>
      <c r="G2" s="21">
        <v>561258</v>
      </c>
      <c r="H2" s="22">
        <v>608124</v>
      </c>
      <c r="I2" s="21">
        <v>528000</v>
      </c>
      <c r="J2" s="21">
        <v>584000</v>
      </c>
      <c r="K2" s="21">
        <v>631000</v>
      </c>
      <c r="L2" s="20">
        <v>530000</v>
      </c>
      <c r="M2" s="23">
        <v>660000</v>
      </c>
      <c r="N2" s="23">
        <v>810000</v>
      </c>
      <c r="O2" s="23">
        <v>960000</v>
      </c>
      <c r="P2" s="23">
        <v>1080000</v>
      </c>
      <c r="Q2" s="24">
        <v>1190000</v>
      </c>
      <c r="R2" s="13">
        <v>190000</v>
      </c>
      <c r="S2" s="7">
        <v>260000</v>
      </c>
      <c r="T2" s="7">
        <v>310000</v>
      </c>
      <c r="U2" s="7">
        <v>350000</v>
      </c>
      <c r="V2" s="7">
        <v>390000</v>
      </c>
      <c r="W2" s="5">
        <v>430000</v>
      </c>
      <c r="X2" s="120">
        <f>SUM(X3:X10)</f>
        <v>28280.272482231823</v>
      </c>
      <c r="Y2" s="121">
        <f>SUM(Y3:Y10)</f>
        <v>10055.681670108741</v>
      </c>
      <c r="Z2" s="121">
        <f>SUM(Z3:Z10)</f>
        <v>2622.7508648818948</v>
      </c>
      <c r="AA2" s="122">
        <f>SUM(AA3:AA10)</f>
        <v>2609.7251367917602</v>
      </c>
      <c r="AB2" s="72">
        <v>0</v>
      </c>
      <c r="AC2" s="28" t="s">
        <v>241</v>
      </c>
      <c r="AD2" s="29">
        <v>0.4</v>
      </c>
    </row>
    <row r="3" spans="1:30" s="30" customFormat="1" ht="12">
      <c r="A3" s="30" t="s">
        <v>60</v>
      </c>
      <c r="B3" s="30" t="s">
        <v>6</v>
      </c>
      <c r="C3" s="50" t="s">
        <v>185</v>
      </c>
      <c r="D3" s="50" t="s">
        <v>186</v>
      </c>
      <c r="E3" s="31">
        <v>78989</v>
      </c>
      <c r="F3" s="32">
        <v>87139</v>
      </c>
      <c r="G3" s="32">
        <v>87838</v>
      </c>
      <c r="H3" s="33">
        <v>88721</v>
      </c>
      <c r="I3" s="32"/>
      <c r="J3" s="32"/>
      <c r="K3" s="32"/>
      <c r="L3" s="34" t="s">
        <v>239</v>
      </c>
      <c r="M3" s="35" t="s">
        <v>238</v>
      </c>
      <c r="N3" s="35">
        <v>177915</v>
      </c>
      <c r="O3" s="35">
        <v>225670</v>
      </c>
      <c r="P3" s="35"/>
      <c r="Q3" s="36" t="s">
        <v>238</v>
      </c>
      <c r="R3" s="37" t="s">
        <v>238</v>
      </c>
      <c r="S3" s="38" t="s">
        <v>238</v>
      </c>
      <c r="T3" s="38">
        <v>67910</v>
      </c>
      <c r="U3" s="38">
        <v>76720</v>
      </c>
      <c r="V3" s="38"/>
      <c r="W3" s="39" t="s">
        <v>238</v>
      </c>
      <c r="X3" s="52">
        <v>4794.3638230077004</v>
      </c>
      <c r="Y3" s="53">
        <v>2945.4914845176945</v>
      </c>
      <c r="Z3" s="54">
        <v>0</v>
      </c>
      <c r="AA3" s="54">
        <v>418.03616238196003</v>
      </c>
      <c r="AB3" s="55">
        <v>0</v>
      </c>
      <c r="AC3" s="41" t="s">
        <v>241</v>
      </c>
      <c r="AD3" s="42">
        <v>0.4</v>
      </c>
    </row>
    <row r="4" spans="1:30" s="30" customFormat="1" ht="12">
      <c r="A4" s="30" t="s">
        <v>60</v>
      </c>
      <c r="B4" s="30" t="s">
        <v>6</v>
      </c>
      <c r="C4" s="50" t="s">
        <v>5</v>
      </c>
      <c r="D4" s="50" t="s">
        <v>128</v>
      </c>
      <c r="E4" s="31">
        <v>64430</v>
      </c>
      <c r="F4" s="32">
        <v>73753</v>
      </c>
      <c r="G4" s="32">
        <v>90167</v>
      </c>
      <c r="H4" s="33">
        <v>109600</v>
      </c>
      <c r="I4" s="32"/>
      <c r="J4" s="32"/>
      <c r="K4" s="32"/>
      <c r="L4" s="34" t="s">
        <v>239</v>
      </c>
      <c r="M4" s="35" t="s">
        <v>238</v>
      </c>
      <c r="N4" s="35">
        <v>132325</v>
      </c>
      <c r="O4" s="35">
        <v>137670</v>
      </c>
      <c r="P4" s="35"/>
      <c r="Q4" s="36" t="s">
        <v>238</v>
      </c>
      <c r="R4" s="37" t="s">
        <v>238</v>
      </c>
      <c r="S4" s="38" t="s">
        <v>238</v>
      </c>
      <c r="T4" s="38">
        <v>46115</v>
      </c>
      <c r="U4" s="38">
        <v>49290</v>
      </c>
      <c r="V4" s="38"/>
      <c r="W4" s="39" t="s">
        <v>238</v>
      </c>
      <c r="X4" s="52">
        <v>3638.8319264110205</v>
      </c>
      <c r="Y4" s="53">
        <v>1095.5094329072463</v>
      </c>
      <c r="Z4" s="54">
        <v>0</v>
      </c>
      <c r="AA4" s="54">
        <v>0</v>
      </c>
      <c r="AB4" s="55">
        <v>0</v>
      </c>
      <c r="AC4" s="41" t="s">
        <v>241</v>
      </c>
      <c r="AD4" s="42">
        <v>0.4</v>
      </c>
    </row>
    <row r="5" spans="1:30" s="30" customFormat="1" ht="12">
      <c r="A5" s="30" t="s">
        <v>60</v>
      </c>
      <c r="B5" s="30" t="s">
        <v>6</v>
      </c>
      <c r="C5" s="50" t="s">
        <v>200</v>
      </c>
      <c r="D5" s="50" t="s">
        <v>201</v>
      </c>
      <c r="E5" s="31">
        <v>73794</v>
      </c>
      <c r="F5" s="32">
        <v>87413</v>
      </c>
      <c r="G5" s="32">
        <v>111184</v>
      </c>
      <c r="H5" s="33">
        <v>122022</v>
      </c>
      <c r="I5" s="32"/>
      <c r="J5" s="32"/>
      <c r="K5" s="32"/>
      <c r="L5" s="34" t="s">
        <v>239</v>
      </c>
      <c r="M5" s="35" t="s">
        <v>238</v>
      </c>
      <c r="N5" s="35">
        <v>156915</v>
      </c>
      <c r="O5" s="35">
        <v>192860</v>
      </c>
      <c r="P5" s="35"/>
      <c r="Q5" s="36" t="s">
        <v>238</v>
      </c>
      <c r="R5" s="37" t="s">
        <v>238</v>
      </c>
      <c r="S5" s="38" t="s">
        <v>238</v>
      </c>
      <c r="T5" s="38">
        <v>56745</v>
      </c>
      <c r="U5" s="38">
        <v>71310</v>
      </c>
      <c r="V5" s="38"/>
      <c r="W5" s="39" t="s">
        <v>238</v>
      </c>
      <c r="X5" s="52">
        <v>5639.7352053550003</v>
      </c>
      <c r="Y5" s="53">
        <v>1191.3792989434337</v>
      </c>
      <c r="Z5" s="54">
        <v>1658.279658542795</v>
      </c>
      <c r="AA5" s="54">
        <v>160.9132762994</v>
      </c>
      <c r="AB5" s="55">
        <v>0</v>
      </c>
      <c r="AC5" s="41" t="s">
        <v>241</v>
      </c>
      <c r="AD5" s="42">
        <v>0.4</v>
      </c>
    </row>
    <row r="6" spans="1:30" s="30" customFormat="1" ht="12">
      <c r="A6" s="30" t="s">
        <v>60</v>
      </c>
      <c r="B6" s="30" t="s">
        <v>6</v>
      </c>
      <c r="C6" s="50" t="s">
        <v>95</v>
      </c>
      <c r="D6" s="50" t="s">
        <v>96</v>
      </c>
      <c r="E6" s="31">
        <v>134364</v>
      </c>
      <c r="F6" s="32">
        <v>139051</v>
      </c>
      <c r="G6" s="32">
        <v>141590</v>
      </c>
      <c r="H6" s="33">
        <v>149607</v>
      </c>
      <c r="I6" s="32"/>
      <c r="J6" s="32"/>
      <c r="K6" s="32"/>
      <c r="L6" s="34" t="s">
        <v>239</v>
      </c>
      <c r="M6" s="35" t="s">
        <v>238</v>
      </c>
      <c r="N6" s="35">
        <v>174695</v>
      </c>
      <c r="O6" s="35">
        <v>197000</v>
      </c>
      <c r="P6" s="35"/>
      <c r="Q6" s="36" t="s">
        <v>238</v>
      </c>
      <c r="R6" s="37" t="s">
        <v>238</v>
      </c>
      <c r="S6" s="38" t="s">
        <v>238</v>
      </c>
      <c r="T6" s="38">
        <v>84600</v>
      </c>
      <c r="U6" s="38">
        <v>90790</v>
      </c>
      <c r="V6" s="38"/>
      <c r="W6" s="39" t="s">
        <v>238</v>
      </c>
      <c r="X6" s="52">
        <v>7254.3404196579195</v>
      </c>
      <c r="Y6" s="53">
        <v>1562.9824022931232</v>
      </c>
      <c r="Z6" s="54">
        <v>672.08781275000001</v>
      </c>
      <c r="AA6" s="54">
        <v>26.204868147999999</v>
      </c>
      <c r="AB6" s="55">
        <v>0</v>
      </c>
      <c r="AC6" s="41" t="s">
        <v>241</v>
      </c>
      <c r="AD6" s="42">
        <v>0.4</v>
      </c>
    </row>
    <row r="7" spans="1:30" s="30" customFormat="1" ht="12">
      <c r="A7" s="30" t="s">
        <v>60</v>
      </c>
      <c r="B7" s="30" t="s">
        <v>6</v>
      </c>
      <c r="C7" s="50" t="s">
        <v>111</v>
      </c>
      <c r="D7" s="50" t="s">
        <v>112</v>
      </c>
      <c r="E7" s="31">
        <v>60615</v>
      </c>
      <c r="F7" s="32">
        <v>69834</v>
      </c>
      <c r="G7" s="32">
        <v>77820</v>
      </c>
      <c r="H7" s="33">
        <v>84548</v>
      </c>
      <c r="I7" s="32"/>
      <c r="J7" s="32"/>
      <c r="K7" s="32"/>
      <c r="L7" s="34" t="s">
        <v>239</v>
      </c>
      <c r="M7" s="35" t="s">
        <v>238</v>
      </c>
      <c r="N7" s="35">
        <v>108100</v>
      </c>
      <c r="O7" s="35">
        <v>140340</v>
      </c>
      <c r="P7" s="35"/>
      <c r="Q7" s="36" t="s">
        <v>238</v>
      </c>
      <c r="R7" s="37" t="s">
        <v>238</v>
      </c>
      <c r="S7" s="38" t="s">
        <v>238</v>
      </c>
      <c r="T7" s="38">
        <v>32150</v>
      </c>
      <c r="U7" s="38">
        <v>38420</v>
      </c>
      <c r="V7" s="38"/>
      <c r="W7" s="39" t="s">
        <v>238</v>
      </c>
      <c r="X7" s="52">
        <v>4631.8031788254402</v>
      </c>
      <c r="Y7" s="53">
        <v>2386.2982549248482</v>
      </c>
      <c r="Z7" s="54">
        <v>213.5994708607</v>
      </c>
      <c r="AA7" s="54">
        <v>1031.6298987526</v>
      </c>
      <c r="AB7" s="55">
        <v>0</v>
      </c>
      <c r="AC7" s="41" t="s">
        <v>241</v>
      </c>
      <c r="AD7" s="42">
        <v>0.4</v>
      </c>
    </row>
    <row r="8" spans="1:30" s="30" customFormat="1" ht="12">
      <c r="A8" s="30" t="s">
        <v>60</v>
      </c>
      <c r="B8" s="30" t="s">
        <v>6</v>
      </c>
      <c r="C8" s="50" t="s">
        <v>116</v>
      </c>
      <c r="D8" s="50" t="s">
        <v>117</v>
      </c>
      <c r="E8" s="31">
        <v>15882</v>
      </c>
      <c r="F8" s="32">
        <v>17377</v>
      </c>
      <c r="G8" s="32">
        <v>19169</v>
      </c>
      <c r="H8" s="33">
        <v>20623</v>
      </c>
      <c r="I8" s="32"/>
      <c r="J8" s="32"/>
      <c r="K8" s="32"/>
      <c r="L8" s="34" t="s">
        <v>239</v>
      </c>
      <c r="M8" s="35" t="s">
        <v>238</v>
      </c>
      <c r="N8" s="35">
        <v>23740</v>
      </c>
      <c r="O8" s="35">
        <v>26965</v>
      </c>
      <c r="P8" s="35"/>
      <c r="Q8" s="36" t="s">
        <v>238</v>
      </c>
      <c r="R8" s="37" t="s">
        <v>238</v>
      </c>
      <c r="S8" s="38" t="s">
        <v>238</v>
      </c>
      <c r="T8" s="38">
        <v>7995</v>
      </c>
      <c r="U8" s="38">
        <v>8970</v>
      </c>
      <c r="V8" s="38"/>
      <c r="W8" s="39" t="s">
        <v>238</v>
      </c>
      <c r="X8" s="52">
        <v>677.04817607142002</v>
      </c>
      <c r="Y8" s="53">
        <v>100.1687569599399</v>
      </c>
      <c r="Z8" s="54">
        <v>0</v>
      </c>
      <c r="AA8" s="54">
        <v>339.89522117120003</v>
      </c>
      <c r="AB8" s="55">
        <v>0</v>
      </c>
      <c r="AC8" s="41" t="s">
        <v>241</v>
      </c>
      <c r="AD8" s="42">
        <v>0.4</v>
      </c>
    </row>
    <row r="9" spans="1:30" s="30" customFormat="1" ht="12">
      <c r="A9" s="30" t="s">
        <v>60</v>
      </c>
      <c r="B9" s="30" t="s">
        <v>6</v>
      </c>
      <c r="C9" s="50" t="s">
        <v>93</v>
      </c>
      <c r="D9" s="50" t="s">
        <v>94</v>
      </c>
      <c r="E9" s="31">
        <v>18837</v>
      </c>
      <c r="F9" s="32">
        <v>20173</v>
      </c>
      <c r="G9" s="32">
        <v>21439</v>
      </c>
      <c r="H9" s="33">
        <v>21569</v>
      </c>
      <c r="I9" s="32"/>
      <c r="J9" s="32"/>
      <c r="K9" s="32"/>
      <c r="L9" s="34" t="s">
        <v>239</v>
      </c>
      <c r="M9" s="35" t="s">
        <v>238</v>
      </c>
      <c r="N9" s="35">
        <v>23415</v>
      </c>
      <c r="O9" s="35">
        <v>25390</v>
      </c>
      <c r="P9" s="35"/>
      <c r="Q9" s="36" t="s">
        <v>238</v>
      </c>
      <c r="R9" s="37" t="s">
        <v>238</v>
      </c>
      <c r="S9" s="38" t="s">
        <v>238</v>
      </c>
      <c r="T9" s="38">
        <v>8955</v>
      </c>
      <c r="U9" s="38">
        <v>9480</v>
      </c>
      <c r="V9" s="38"/>
      <c r="W9" s="39" t="s">
        <v>238</v>
      </c>
      <c r="X9" s="52">
        <v>1009.569820760139</v>
      </c>
      <c r="Y9" s="53">
        <v>393.14279720980403</v>
      </c>
      <c r="Z9" s="54">
        <v>0</v>
      </c>
      <c r="AA9" s="54">
        <v>541.98623079110007</v>
      </c>
      <c r="AB9" s="55">
        <v>0</v>
      </c>
      <c r="AC9" s="41" t="s">
        <v>241</v>
      </c>
      <c r="AD9" s="42">
        <v>0.4</v>
      </c>
    </row>
    <row r="10" spans="1:30" s="30" customFormat="1" ht="12">
      <c r="A10" s="30" t="s">
        <v>60</v>
      </c>
      <c r="B10" s="30" t="s">
        <v>6</v>
      </c>
      <c r="C10" s="50" t="s">
        <v>76</v>
      </c>
      <c r="D10" s="50" t="s">
        <v>77</v>
      </c>
      <c r="E10" s="31">
        <v>11705</v>
      </c>
      <c r="F10" s="32">
        <v>12110</v>
      </c>
      <c r="G10" s="32">
        <v>11979</v>
      </c>
      <c r="H10" s="33">
        <v>11341</v>
      </c>
      <c r="I10" s="32"/>
      <c r="J10" s="32"/>
      <c r="K10" s="32"/>
      <c r="L10" s="34" t="s">
        <v>239</v>
      </c>
      <c r="M10" s="35" t="s">
        <v>238</v>
      </c>
      <c r="N10" s="35">
        <v>12810</v>
      </c>
      <c r="O10" s="35">
        <v>14015</v>
      </c>
      <c r="P10" s="35"/>
      <c r="Q10" s="36" t="s">
        <v>238</v>
      </c>
      <c r="R10" s="37" t="s">
        <v>238</v>
      </c>
      <c r="S10" s="38" t="s">
        <v>238</v>
      </c>
      <c r="T10" s="38">
        <v>4555</v>
      </c>
      <c r="U10" s="38">
        <v>5005</v>
      </c>
      <c r="V10" s="38"/>
      <c r="W10" s="39" t="s">
        <v>238</v>
      </c>
      <c r="X10" s="52">
        <v>634.57993214318003</v>
      </c>
      <c r="Y10" s="53">
        <v>380.70924235265272</v>
      </c>
      <c r="Z10" s="54">
        <v>78.7839227284</v>
      </c>
      <c r="AA10" s="54">
        <v>91.059479247500008</v>
      </c>
      <c r="AB10" s="55">
        <v>0</v>
      </c>
      <c r="AC10" s="41" t="s">
        <v>241</v>
      </c>
      <c r="AD10" s="42">
        <v>0.4</v>
      </c>
    </row>
    <row r="11" spans="1:30" s="3" customFormat="1">
      <c r="A11" s="2" t="s">
        <v>57</v>
      </c>
      <c r="B11" s="2" t="s">
        <v>14</v>
      </c>
      <c r="C11" s="2" t="s">
        <v>14</v>
      </c>
      <c r="D11" s="2" t="s">
        <v>55</v>
      </c>
      <c r="E11" s="20">
        <v>529445</v>
      </c>
      <c r="F11" s="21">
        <v>729254</v>
      </c>
      <c r="G11" s="21">
        <v>892712</v>
      </c>
      <c r="H11" s="22">
        <v>1032524</v>
      </c>
      <c r="I11" s="21">
        <v>763000</v>
      </c>
      <c r="J11" s="21">
        <v>932000</v>
      </c>
      <c r="K11" s="21">
        <v>1072000</v>
      </c>
      <c r="L11" s="20">
        <v>760000</v>
      </c>
      <c r="M11" s="23">
        <v>1060000</v>
      </c>
      <c r="N11" s="23">
        <v>1300000</v>
      </c>
      <c r="O11" s="23">
        <v>1500000</v>
      </c>
      <c r="P11" s="23">
        <v>1700000</v>
      </c>
      <c r="Q11" s="24">
        <v>1790000</v>
      </c>
      <c r="R11" s="13">
        <v>390000</v>
      </c>
      <c r="S11" s="7">
        <v>590000</v>
      </c>
      <c r="T11" s="7">
        <v>700000</v>
      </c>
      <c r="U11" s="7">
        <v>780000</v>
      </c>
      <c r="V11" s="7">
        <v>840000</v>
      </c>
      <c r="W11" s="5">
        <v>900000</v>
      </c>
      <c r="X11" s="120">
        <f>SUM(X12:X20)</f>
        <v>43986.863114549189</v>
      </c>
      <c r="Y11" s="121">
        <f>SUM(Y12:Y20)</f>
        <v>13569.30508181547</v>
      </c>
      <c r="Z11" s="121">
        <f>SUM(Z12:Z20)</f>
        <v>3643.4669243919516</v>
      </c>
      <c r="AA11" s="121">
        <f>SUM(AA12:AA20)</f>
        <v>2566.6921911476747</v>
      </c>
      <c r="AB11" s="72">
        <f>SUM(AB12:AB20)</f>
        <v>16.171096123945684</v>
      </c>
      <c r="AC11" s="28" t="s">
        <v>241</v>
      </c>
      <c r="AD11" s="29">
        <v>0.4</v>
      </c>
    </row>
    <row r="12" spans="1:30" s="30" customFormat="1" ht="12">
      <c r="A12" s="30" t="s">
        <v>60</v>
      </c>
      <c r="B12" s="30" t="s">
        <v>14</v>
      </c>
      <c r="C12" s="50" t="s">
        <v>120</v>
      </c>
      <c r="D12" s="50" t="s">
        <v>121</v>
      </c>
      <c r="E12" s="31">
        <v>132549</v>
      </c>
      <c r="F12" s="32">
        <v>182022</v>
      </c>
      <c r="G12" s="32">
        <v>238866</v>
      </c>
      <c r="H12" s="33">
        <v>288301</v>
      </c>
      <c r="I12" s="32"/>
      <c r="J12" s="32"/>
      <c r="K12" s="32"/>
      <c r="L12" s="34" t="s">
        <v>239</v>
      </c>
      <c r="M12" s="35" t="s">
        <v>238</v>
      </c>
      <c r="N12" s="35">
        <v>360400</v>
      </c>
      <c r="O12" s="35">
        <v>416600</v>
      </c>
      <c r="P12" s="35"/>
      <c r="Q12" s="36" t="s">
        <v>238</v>
      </c>
      <c r="R12" s="37" t="s">
        <v>238</v>
      </c>
      <c r="S12" s="38" t="s">
        <v>238</v>
      </c>
      <c r="T12" s="38">
        <v>248900</v>
      </c>
      <c r="U12" s="38">
        <v>266100</v>
      </c>
      <c r="V12" s="38"/>
      <c r="W12" s="39" t="s">
        <v>238</v>
      </c>
      <c r="X12" s="52">
        <v>14191.652156054251</v>
      </c>
      <c r="Y12" s="53">
        <v>4482.9819569568735</v>
      </c>
      <c r="Z12" s="54">
        <v>1349.668421733815</v>
      </c>
      <c r="AA12" s="54">
        <v>8.3585109841500014</v>
      </c>
      <c r="AB12" s="55">
        <v>0</v>
      </c>
      <c r="AC12" s="41" t="s">
        <v>241</v>
      </c>
      <c r="AD12" s="42">
        <v>0.4</v>
      </c>
    </row>
    <row r="13" spans="1:30" s="30" customFormat="1" ht="12">
      <c r="A13" s="30" t="s">
        <v>60</v>
      </c>
      <c r="B13" s="30" t="s">
        <v>14</v>
      </c>
      <c r="C13" s="50" t="s">
        <v>144</v>
      </c>
      <c r="D13" s="50" t="s">
        <v>145</v>
      </c>
      <c r="E13" s="31">
        <v>101725</v>
      </c>
      <c r="F13" s="32">
        <v>132030</v>
      </c>
      <c r="G13" s="32">
        <v>162704</v>
      </c>
      <c r="H13" s="33">
        <v>185541</v>
      </c>
      <c r="I13" s="32"/>
      <c r="J13" s="32"/>
      <c r="K13" s="32"/>
      <c r="L13" s="34" t="s">
        <v>239</v>
      </c>
      <c r="M13" s="35" t="s">
        <v>238</v>
      </c>
      <c r="N13" s="35">
        <v>231400</v>
      </c>
      <c r="O13" s="35">
        <v>242200</v>
      </c>
      <c r="P13" s="35"/>
      <c r="Q13" s="36" t="s">
        <v>238</v>
      </c>
      <c r="R13" s="37" t="s">
        <v>238</v>
      </c>
      <c r="S13" s="38" t="s">
        <v>238</v>
      </c>
      <c r="T13" s="38">
        <v>94300</v>
      </c>
      <c r="U13" s="38">
        <v>99400</v>
      </c>
      <c r="V13" s="38"/>
      <c r="W13" s="39" t="s">
        <v>238</v>
      </c>
      <c r="X13" s="52">
        <v>6556.1111302462796</v>
      </c>
      <c r="Y13" s="53">
        <v>674.17938139326566</v>
      </c>
      <c r="Z13" s="56">
        <v>186.78344000752</v>
      </c>
      <c r="AA13" s="54">
        <v>42.618161837300001</v>
      </c>
      <c r="AB13" s="55">
        <v>0</v>
      </c>
      <c r="AC13" s="41" t="s">
        <v>241</v>
      </c>
      <c r="AD13" s="42">
        <v>0.4</v>
      </c>
    </row>
    <row r="14" spans="1:30" s="30" customFormat="1" ht="12">
      <c r="A14" s="30" t="s">
        <v>60</v>
      </c>
      <c r="B14" s="30" t="s">
        <v>14</v>
      </c>
      <c r="C14" s="50" t="s">
        <v>13</v>
      </c>
      <c r="D14" s="50" t="s">
        <v>113</v>
      </c>
      <c r="E14" s="31">
        <v>34857</v>
      </c>
      <c r="F14" s="32">
        <v>40167</v>
      </c>
      <c r="G14" s="32">
        <v>47629</v>
      </c>
      <c r="H14" s="33">
        <v>53203</v>
      </c>
      <c r="I14" s="32"/>
      <c r="J14" s="32"/>
      <c r="K14" s="32"/>
      <c r="L14" s="34" t="s">
        <v>239</v>
      </c>
      <c r="M14" s="35" t="s">
        <v>238</v>
      </c>
      <c r="N14" s="35">
        <v>68100</v>
      </c>
      <c r="O14" s="35">
        <v>70200</v>
      </c>
      <c r="P14" s="35"/>
      <c r="Q14" s="36" t="s">
        <v>238</v>
      </c>
      <c r="R14" s="37" t="s">
        <v>238</v>
      </c>
      <c r="S14" s="38" t="s">
        <v>238</v>
      </c>
      <c r="T14" s="38">
        <v>32400</v>
      </c>
      <c r="U14" s="38">
        <v>34200</v>
      </c>
      <c r="V14" s="38"/>
      <c r="W14" s="39" t="s">
        <v>238</v>
      </c>
      <c r="X14" s="57">
        <v>2665.8166384778106</v>
      </c>
      <c r="Y14" s="53">
        <v>1126.9153196594236</v>
      </c>
      <c r="Z14" s="56">
        <v>0</v>
      </c>
      <c r="AA14" s="54">
        <v>0</v>
      </c>
      <c r="AB14" s="55">
        <v>0</v>
      </c>
      <c r="AC14" s="41" t="s">
        <v>241</v>
      </c>
      <c r="AD14" s="42">
        <v>0.4</v>
      </c>
    </row>
    <row r="15" spans="1:30" s="30" customFormat="1" ht="12">
      <c r="A15" s="30" t="s">
        <v>60</v>
      </c>
      <c r="B15" s="30" t="s">
        <v>14</v>
      </c>
      <c r="C15" s="50" t="s">
        <v>107</v>
      </c>
      <c r="D15" s="50" t="s">
        <v>276</v>
      </c>
      <c r="E15" s="31">
        <v>173383</v>
      </c>
      <c r="F15" s="32">
        <v>208615</v>
      </c>
      <c r="G15" s="32">
        <v>261573</v>
      </c>
      <c r="H15" s="33">
        <v>301709</v>
      </c>
      <c r="I15" s="32"/>
      <c r="J15" s="32"/>
      <c r="K15" s="32"/>
      <c r="L15" s="34" t="s">
        <v>239</v>
      </c>
      <c r="M15" s="35" t="s">
        <v>238</v>
      </c>
      <c r="N15" s="35">
        <v>370300</v>
      </c>
      <c r="O15" s="35">
        <v>421600</v>
      </c>
      <c r="P15" s="35"/>
      <c r="Q15" s="36" t="s">
        <v>238</v>
      </c>
      <c r="R15" s="37" t="s">
        <v>238</v>
      </c>
      <c r="S15" s="38" t="s">
        <v>238</v>
      </c>
      <c r="T15" s="38">
        <v>221500</v>
      </c>
      <c r="U15" s="38">
        <v>240400</v>
      </c>
      <c r="V15" s="38"/>
      <c r="W15" s="39" t="s">
        <v>238</v>
      </c>
      <c r="X15" s="52">
        <v>11548.094433762431</v>
      </c>
      <c r="Y15" s="53">
        <v>1268.9618053259662</v>
      </c>
      <c r="Z15" s="54">
        <v>1290.9174314083023</v>
      </c>
      <c r="AA15" s="54">
        <v>134.58727250582689</v>
      </c>
      <c r="AB15" s="55">
        <v>16.171096123945684</v>
      </c>
      <c r="AC15" s="41" t="s">
        <v>241</v>
      </c>
      <c r="AD15" s="42">
        <v>0.4</v>
      </c>
    </row>
    <row r="16" spans="1:30" s="30" customFormat="1" ht="12">
      <c r="A16" s="30" t="s">
        <v>60</v>
      </c>
      <c r="B16" s="30" t="s">
        <v>14</v>
      </c>
      <c r="C16" s="50" t="s">
        <v>171</v>
      </c>
      <c r="D16" s="50" t="s">
        <v>172</v>
      </c>
      <c r="E16" s="31">
        <v>57125</v>
      </c>
      <c r="F16" s="32">
        <v>65788</v>
      </c>
      <c r="G16" s="32">
        <v>74295</v>
      </c>
      <c r="H16" s="33">
        <v>79978</v>
      </c>
      <c r="I16" s="32"/>
      <c r="J16" s="32"/>
      <c r="K16" s="32"/>
      <c r="L16" s="34" t="s">
        <v>239</v>
      </c>
      <c r="M16" s="35" t="s">
        <v>238</v>
      </c>
      <c r="N16" s="35">
        <v>91900</v>
      </c>
      <c r="O16" s="35">
        <v>97100</v>
      </c>
      <c r="P16" s="35"/>
      <c r="Q16" s="36" t="s">
        <v>238</v>
      </c>
      <c r="R16" s="37" t="s">
        <v>238</v>
      </c>
      <c r="S16" s="38" t="s">
        <v>238</v>
      </c>
      <c r="T16" s="38">
        <v>48700</v>
      </c>
      <c r="U16" s="38">
        <v>49400</v>
      </c>
      <c r="V16" s="38"/>
      <c r="W16" s="39" t="s">
        <v>238</v>
      </c>
      <c r="X16" s="52">
        <v>3235.9695566300002</v>
      </c>
      <c r="Y16" s="53">
        <v>406.89085554565327</v>
      </c>
      <c r="Z16" s="54">
        <v>0</v>
      </c>
      <c r="AA16" s="54">
        <v>0</v>
      </c>
      <c r="AB16" s="55">
        <v>0</v>
      </c>
      <c r="AC16" s="41" t="s">
        <v>241</v>
      </c>
      <c r="AD16" s="42">
        <v>0.4</v>
      </c>
    </row>
    <row r="17" spans="1:30" s="30" customFormat="1" ht="12">
      <c r="A17" s="30" t="s">
        <v>60</v>
      </c>
      <c r="B17" s="30" t="s">
        <v>14</v>
      </c>
      <c r="C17" s="50" t="s">
        <v>99</v>
      </c>
      <c r="D17" s="50" t="s">
        <v>100</v>
      </c>
      <c r="E17" s="31">
        <v>18223</v>
      </c>
      <c r="F17" s="32">
        <v>18533</v>
      </c>
      <c r="G17" s="32">
        <v>19487</v>
      </c>
      <c r="H17" s="33">
        <v>19899</v>
      </c>
      <c r="I17" s="32"/>
      <c r="J17" s="32"/>
      <c r="K17" s="32"/>
      <c r="L17" s="34" t="s">
        <v>239</v>
      </c>
      <c r="M17" s="35" t="s">
        <v>238</v>
      </c>
      <c r="N17" s="35">
        <v>29900</v>
      </c>
      <c r="O17" s="35">
        <v>34900</v>
      </c>
      <c r="P17" s="35"/>
      <c r="Q17" s="36" t="s">
        <v>238</v>
      </c>
      <c r="R17" s="37" t="s">
        <v>238</v>
      </c>
      <c r="S17" s="38" t="s">
        <v>238</v>
      </c>
      <c r="T17" s="38">
        <v>11000</v>
      </c>
      <c r="U17" s="38">
        <v>11900</v>
      </c>
      <c r="V17" s="38"/>
      <c r="W17" s="39" t="s">
        <v>238</v>
      </c>
      <c r="X17" s="52">
        <v>1283.2141196266602</v>
      </c>
      <c r="Y17" s="53">
        <v>981.13125582381826</v>
      </c>
      <c r="Z17" s="54">
        <v>0</v>
      </c>
      <c r="AA17" s="54">
        <v>364.63207015469993</v>
      </c>
      <c r="AB17" s="55">
        <v>0</v>
      </c>
      <c r="AC17" s="41" t="s">
        <v>241</v>
      </c>
      <c r="AD17" s="42">
        <v>0.4</v>
      </c>
    </row>
    <row r="18" spans="1:30" s="30" customFormat="1" ht="12">
      <c r="A18" s="30" t="s">
        <v>60</v>
      </c>
      <c r="B18" s="30" t="s">
        <v>14</v>
      </c>
      <c r="C18" s="50" t="s">
        <v>109</v>
      </c>
      <c r="D18" s="50" t="s">
        <v>110</v>
      </c>
      <c r="E18" s="31">
        <v>19835</v>
      </c>
      <c r="F18" s="32">
        <v>22008</v>
      </c>
      <c r="G18" s="32">
        <v>24390</v>
      </c>
      <c r="H18" s="33">
        <v>37628</v>
      </c>
      <c r="I18" s="32"/>
      <c r="J18" s="32"/>
      <c r="K18" s="32"/>
      <c r="L18" s="34" t="s">
        <v>239</v>
      </c>
      <c r="M18" s="35" t="s">
        <v>238</v>
      </c>
      <c r="N18" s="35">
        <v>55800</v>
      </c>
      <c r="O18" s="35">
        <v>60600</v>
      </c>
      <c r="P18" s="35"/>
      <c r="Q18" s="36" t="s">
        <v>238</v>
      </c>
      <c r="R18" s="37" t="s">
        <v>238</v>
      </c>
      <c r="S18" s="38" t="s">
        <v>238</v>
      </c>
      <c r="T18" s="38">
        <v>21900</v>
      </c>
      <c r="U18" s="38">
        <v>23000</v>
      </c>
      <c r="V18" s="38"/>
      <c r="W18" s="39" t="s">
        <v>238</v>
      </c>
      <c r="X18" s="57">
        <v>624.14539335300003</v>
      </c>
      <c r="Y18" s="53">
        <v>800.42715592333502</v>
      </c>
      <c r="Z18" s="56">
        <v>0</v>
      </c>
      <c r="AA18" s="54">
        <v>1338.820041961028</v>
      </c>
      <c r="AB18" s="55">
        <v>0</v>
      </c>
      <c r="AC18" s="41" t="s">
        <v>241</v>
      </c>
      <c r="AD18" s="42">
        <v>0.4</v>
      </c>
    </row>
    <row r="19" spans="1:30" s="30" customFormat="1" ht="12">
      <c r="A19" s="30" t="s">
        <v>60</v>
      </c>
      <c r="B19" s="30" t="s">
        <v>14</v>
      </c>
      <c r="C19" s="50" t="s">
        <v>58</v>
      </c>
      <c r="D19" s="50" t="s">
        <v>59</v>
      </c>
      <c r="E19" s="31">
        <v>19770</v>
      </c>
      <c r="F19" s="32">
        <v>20555</v>
      </c>
      <c r="G19" s="32">
        <v>21069</v>
      </c>
      <c r="H19" s="33">
        <v>22473</v>
      </c>
      <c r="I19" s="32"/>
      <c r="J19" s="32"/>
      <c r="K19" s="32"/>
      <c r="L19" s="34" t="s">
        <v>239</v>
      </c>
      <c r="M19" s="35" t="s">
        <v>238</v>
      </c>
      <c r="N19" s="35">
        <v>48100</v>
      </c>
      <c r="O19" s="35">
        <v>86500</v>
      </c>
      <c r="P19" s="35"/>
      <c r="Q19" s="36" t="s">
        <v>238</v>
      </c>
      <c r="R19" s="37" t="s">
        <v>238</v>
      </c>
      <c r="S19" s="38" t="s">
        <v>238</v>
      </c>
      <c r="T19" s="38">
        <v>18700</v>
      </c>
      <c r="U19" s="38">
        <v>34400</v>
      </c>
      <c r="V19" s="38"/>
      <c r="W19" s="39" t="s">
        <v>238</v>
      </c>
      <c r="X19" s="57">
        <v>1559.0746838170001</v>
      </c>
      <c r="Y19" s="53">
        <v>1984.4754554552828</v>
      </c>
      <c r="Z19" s="56">
        <v>816.09763124231449</v>
      </c>
      <c r="AA19" s="54">
        <v>22.796519091370001</v>
      </c>
      <c r="AB19" s="55">
        <v>0</v>
      </c>
      <c r="AC19" s="41" t="s">
        <v>241</v>
      </c>
      <c r="AD19" s="42">
        <v>0.4</v>
      </c>
    </row>
    <row r="20" spans="1:30" s="30" customFormat="1" ht="12">
      <c r="A20" s="30" t="s">
        <v>60</v>
      </c>
      <c r="B20" s="30" t="s">
        <v>14</v>
      </c>
      <c r="C20" s="50" t="s">
        <v>215</v>
      </c>
      <c r="D20" s="50" t="s">
        <v>216</v>
      </c>
      <c r="E20" s="31">
        <v>34777</v>
      </c>
      <c r="F20" s="32">
        <v>39263</v>
      </c>
      <c r="G20" s="32">
        <v>42346</v>
      </c>
      <c r="H20" s="33">
        <v>43517</v>
      </c>
      <c r="I20" s="32"/>
      <c r="J20" s="32"/>
      <c r="K20" s="32"/>
      <c r="L20" s="34" t="s">
        <v>239</v>
      </c>
      <c r="M20" s="35" t="s">
        <v>238</v>
      </c>
      <c r="N20" s="35">
        <v>57900</v>
      </c>
      <c r="O20" s="35">
        <v>70300</v>
      </c>
      <c r="P20" s="35"/>
      <c r="Q20" s="36" t="s">
        <v>238</v>
      </c>
      <c r="R20" s="37" t="s">
        <v>238</v>
      </c>
      <c r="S20" s="38" t="s">
        <v>238</v>
      </c>
      <c r="T20" s="38">
        <v>13900</v>
      </c>
      <c r="U20" s="38">
        <v>21200</v>
      </c>
      <c r="V20" s="38"/>
      <c r="W20" s="39" t="s">
        <v>238</v>
      </c>
      <c r="X20" s="57">
        <v>2322.7850025817529</v>
      </c>
      <c r="Y20" s="53">
        <v>1843.3418957318504</v>
      </c>
      <c r="Z20" s="56">
        <v>0</v>
      </c>
      <c r="AA20" s="54">
        <v>654.87961461329996</v>
      </c>
      <c r="AB20" s="55">
        <v>0</v>
      </c>
      <c r="AC20" s="41" t="s">
        <v>241</v>
      </c>
      <c r="AD20" s="42">
        <v>0.4</v>
      </c>
    </row>
    <row r="21" spans="1:30" s="3" customFormat="1">
      <c r="A21" s="2" t="s">
        <v>17</v>
      </c>
      <c r="B21" s="2" t="s">
        <v>42</v>
      </c>
      <c r="C21" s="2" t="s">
        <v>42</v>
      </c>
      <c r="D21" s="2" t="s">
        <v>43</v>
      </c>
      <c r="E21" s="20">
        <v>2385421</v>
      </c>
      <c r="F21" s="21">
        <v>2481494</v>
      </c>
      <c r="G21" s="21">
        <v>2503218</v>
      </c>
      <c r="H21" s="22">
        <v>2615060</v>
      </c>
      <c r="I21" s="21">
        <v>2584000</v>
      </c>
      <c r="J21" s="21">
        <v>2611000</v>
      </c>
      <c r="K21" s="21">
        <v>2725000</v>
      </c>
      <c r="L21" s="20">
        <v>2590000</v>
      </c>
      <c r="M21" s="23">
        <v>2760000</v>
      </c>
      <c r="N21" s="23">
        <v>2930000</v>
      </c>
      <c r="O21" s="23">
        <v>3080000</v>
      </c>
      <c r="P21" s="23">
        <v>3300000</v>
      </c>
      <c r="Q21" s="24">
        <v>3400000</v>
      </c>
      <c r="R21" s="13">
        <v>1440000</v>
      </c>
      <c r="S21" s="7">
        <v>1540000</v>
      </c>
      <c r="T21" s="7">
        <v>1600000</v>
      </c>
      <c r="U21" s="7">
        <v>1640000</v>
      </c>
      <c r="V21" s="7">
        <v>1680000</v>
      </c>
      <c r="W21" s="5">
        <v>1720000</v>
      </c>
      <c r="X21" s="120">
        <v>60942.895171800003</v>
      </c>
      <c r="Y21" s="121">
        <v>0</v>
      </c>
      <c r="Z21" s="122">
        <v>0</v>
      </c>
      <c r="AA21" s="122">
        <v>0</v>
      </c>
      <c r="AB21" s="72">
        <v>0</v>
      </c>
      <c r="AC21" s="28" t="s">
        <v>258</v>
      </c>
      <c r="AD21" s="29" t="s">
        <v>258</v>
      </c>
    </row>
    <row r="22" spans="1:30" s="3" customFormat="1" ht="15.75" customHeight="1">
      <c r="A22" s="2" t="s">
        <v>57</v>
      </c>
      <c r="B22" s="2" t="s">
        <v>19</v>
      </c>
      <c r="C22" s="2" t="s">
        <v>19</v>
      </c>
      <c r="D22" s="2" t="s">
        <v>50</v>
      </c>
      <c r="E22" s="20">
        <v>852526</v>
      </c>
      <c r="F22" s="21">
        <v>988948</v>
      </c>
      <c r="G22" s="21">
        <v>1159455</v>
      </c>
      <c r="H22" s="22">
        <v>1296814</v>
      </c>
      <c r="I22" s="21">
        <v>1032000</v>
      </c>
      <c r="J22" s="21">
        <v>1213000</v>
      </c>
      <c r="K22" s="21">
        <v>1350000</v>
      </c>
      <c r="L22" s="20">
        <v>1030000</v>
      </c>
      <c r="M22" s="23">
        <v>1320000</v>
      </c>
      <c r="N22" s="23">
        <v>1490000</v>
      </c>
      <c r="O22" s="23">
        <v>1640000</v>
      </c>
      <c r="P22" s="23">
        <v>1870000</v>
      </c>
      <c r="Q22" s="24">
        <v>1970000</v>
      </c>
      <c r="R22" s="13">
        <v>530000</v>
      </c>
      <c r="S22" s="7">
        <v>730000</v>
      </c>
      <c r="T22" s="7">
        <v>820000</v>
      </c>
      <c r="U22" s="7">
        <v>870000</v>
      </c>
      <c r="V22" s="7">
        <v>920000</v>
      </c>
      <c r="W22" s="5">
        <v>970000</v>
      </c>
      <c r="X22" s="120">
        <f>SUM(X23:X25)</f>
        <v>48894.65260373248</v>
      </c>
      <c r="Y22" s="121">
        <f>SUM(Y23:Y25)</f>
        <v>9979.891915186985</v>
      </c>
      <c r="Z22" s="122">
        <v>0</v>
      </c>
      <c r="AA22" s="121">
        <f>SUM(AA23:AA25)</f>
        <v>1560.8841132434995</v>
      </c>
      <c r="AB22" s="72">
        <v>0</v>
      </c>
      <c r="AC22" s="28" t="s">
        <v>241</v>
      </c>
      <c r="AD22" s="29" t="s">
        <v>245</v>
      </c>
    </row>
    <row r="23" spans="1:30" s="30" customFormat="1" ht="12">
      <c r="A23" s="30" t="s">
        <v>60</v>
      </c>
      <c r="B23" s="30" t="s">
        <v>19</v>
      </c>
      <c r="C23" s="50" t="s">
        <v>158</v>
      </c>
      <c r="D23" s="50" t="s">
        <v>159</v>
      </c>
      <c r="E23" s="31">
        <v>39893</v>
      </c>
      <c r="F23" s="32">
        <v>50595</v>
      </c>
      <c r="G23" s="32">
        <v>57050</v>
      </c>
      <c r="H23" s="33">
        <v>59460</v>
      </c>
      <c r="I23" s="32"/>
      <c r="J23" s="32"/>
      <c r="K23" s="32"/>
      <c r="L23" s="34" t="s">
        <v>239</v>
      </c>
      <c r="M23" s="35" t="s">
        <v>238</v>
      </c>
      <c r="N23" s="35">
        <v>87000</v>
      </c>
      <c r="O23" s="35">
        <v>108000</v>
      </c>
      <c r="P23" s="35"/>
      <c r="Q23" s="36" t="s">
        <v>238</v>
      </c>
      <c r="R23" s="37" t="s">
        <v>238</v>
      </c>
      <c r="S23" s="38" t="s">
        <v>238</v>
      </c>
      <c r="T23" s="38">
        <v>40000</v>
      </c>
      <c r="U23" s="38">
        <v>46000</v>
      </c>
      <c r="V23" s="38"/>
      <c r="W23" s="39" t="s">
        <v>238</v>
      </c>
      <c r="X23" s="52">
        <v>2243.6007576134798</v>
      </c>
      <c r="Y23" s="53">
        <v>1042.6713961535488</v>
      </c>
      <c r="Z23" s="54">
        <v>0</v>
      </c>
      <c r="AA23" s="54">
        <v>1560.8841132434995</v>
      </c>
      <c r="AB23" s="55">
        <v>0</v>
      </c>
      <c r="AC23" s="212" t="s">
        <v>254</v>
      </c>
      <c r="AD23" s="42" t="s">
        <v>245</v>
      </c>
    </row>
    <row r="24" spans="1:30" s="30" customFormat="1" ht="12">
      <c r="A24" s="30" t="s">
        <v>60</v>
      </c>
      <c r="B24" s="30" t="s">
        <v>19</v>
      </c>
      <c r="C24" s="50" t="s">
        <v>18</v>
      </c>
      <c r="D24" s="50" t="s">
        <v>69</v>
      </c>
      <c r="E24" s="31">
        <v>268251</v>
      </c>
      <c r="F24" s="32">
        <v>325428</v>
      </c>
      <c r="G24" s="32">
        <v>433806</v>
      </c>
      <c r="H24" s="33">
        <v>523911</v>
      </c>
      <c r="I24" s="32"/>
      <c r="J24" s="32"/>
      <c r="K24" s="32"/>
      <c r="L24" s="34" t="s">
        <v>239</v>
      </c>
      <c r="M24" s="35" t="s">
        <v>238</v>
      </c>
      <c r="N24" s="35">
        <v>635000</v>
      </c>
      <c r="O24" s="35">
        <v>727000</v>
      </c>
      <c r="P24" s="35"/>
      <c r="Q24" s="36" t="s">
        <v>238</v>
      </c>
      <c r="R24" s="37" t="s">
        <v>238</v>
      </c>
      <c r="S24" s="38" t="s">
        <v>238</v>
      </c>
      <c r="T24" s="38">
        <v>280000</v>
      </c>
      <c r="U24" s="38">
        <v>314000</v>
      </c>
      <c r="V24" s="38"/>
      <c r="W24" s="39" t="s">
        <v>238</v>
      </c>
      <c r="X24" s="52">
        <v>17972.717676718999</v>
      </c>
      <c r="Y24" s="53">
        <v>8748.6253310529992</v>
      </c>
      <c r="Z24" s="54">
        <v>0</v>
      </c>
      <c r="AA24" s="54">
        <v>0</v>
      </c>
      <c r="AB24" s="55">
        <v>0</v>
      </c>
      <c r="AC24" s="212" t="s">
        <v>255</v>
      </c>
      <c r="AD24" s="42" t="s">
        <v>245</v>
      </c>
    </row>
    <row r="25" spans="1:30" s="30" customFormat="1" ht="12">
      <c r="A25" s="30" t="s">
        <v>60</v>
      </c>
      <c r="B25" s="30" t="s">
        <v>19</v>
      </c>
      <c r="C25" s="50" t="s">
        <v>65</v>
      </c>
      <c r="D25" s="50" t="s">
        <v>66</v>
      </c>
      <c r="E25" s="31">
        <v>544382</v>
      </c>
      <c r="F25" s="32">
        <v>612925</v>
      </c>
      <c r="G25" s="32">
        <v>668599</v>
      </c>
      <c r="H25" s="33">
        <v>713443</v>
      </c>
      <c r="I25" s="32"/>
      <c r="J25" s="32"/>
      <c r="K25" s="32"/>
      <c r="L25" s="34" t="s">
        <v>239</v>
      </c>
      <c r="M25" s="35" t="s">
        <v>238</v>
      </c>
      <c r="N25" s="35">
        <v>768000</v>
      </c>
      <c r="O25" s="35">
        <v>805000</v>
      </c>
      <c r="P25" s="35"/>
      <c r="Q25" s="36" t="s">
        <v>238</v>
      </c>
      <c r="R25" s="37" t="s">
        <v>238</v>
      </c>
      <c r="S25" s="38" t="s">
        <v>238</v>
      </c>
      <c r="T25" s="38">
        <v>500000</v>
      </c>
      <c r="U25" s="38">
        <v>510000</v>
      </c>
      <c r="V25" s="38"/>
      <c r="W25" s="39" t="s">
        <v>238</v>
      </c>
      <c r="X25" s="52">
        <v>28678.334169400001</v>
      </c>
      <c r="Y25" s="53">
        <v>188.59518798043806</v>
      </c>
      <c r="Z25" s="54">
        <v>0</v>
      </c>
      <c r="AA25" s="54">
        <v>0</v>
      </c>
      <c r="AB25" s="55">
        <v>0</v>
      </c>
      <c r="AC25" s="212" t="s">
        <v>256</v>
      </c>
      <c r="AD25" s="42" t="s">
        <v>245</v>
      </c>
    </row>
    <row r="26" spans="1:30" s="3" customFormat="1">
      <c r="A26" s="2" t="s">
        <v>57</v>
      </c>
      <c r="B26" s="2" t="s">
        <v>25</v>
      </c>
      <c r="C26" s="2" t="s">
        <v>25</v>
      </c>
      <c r="D26" s="2" t="s">
        <v>47</v>
      </c>
      <c r="E26" s="20">
        <v>339875</v>
      </c>
      <c r="F26" s="21">
        <v>375229</v>
      </c>
      <c r="G26" s="21">
        <v>439206</v>
      </c>
      <c r="H26" s="22">
        <v>501669</v>
      </c>
      <c r="I26" s="21">
        <v>391000</v>
      </c>
      <c r="J26" s="21">
        <v>458000</v>
      </c>
      <c r="K26" s="21">
        <v>520000</v>
      </c>
      <c r="L26" s="20">
        <v>390000</v>
      </c>
      <c r="M26" s="23">
        <v>520000</v>
      </c>
      <c r="N26" s="23">
        <v>650000</v>
      </c>
      <c r="O26" s="23">
        <v>780000</v>
      </c>
      <c r="P26" s="23">
        <v>910000</v>
      </c>
      <c r="Q26" s="24">
        <v>1000000</v>
      </c>
      <c r="R26" s="13">
        <v>190000</v>
      </c>
      <c r="S26" s="7">
        <v>280000</v>
      </c>
      <c r="T26" s="7">
        <v>340000</v>
      </c>
      <c r="U26" s="7">
        <v>390000</v>
      </c>
      <c r="V26" s="7">
        <v>430000</v>
      </c>
      <c r="W26" s="5">
        <v>470000</v>
      </c>
      <c r="X26" s="120">
        <f>SUM(X27:X30)</f>
        <v>22461.357600823088</v>
      </c>
      <c r="Y26" s="121">
        <f>SUM(Y27:Y30)</f>
        <v>8287.5166277060744</v>
      </c>
      <c r="Z26" s="121">
        <f>SUM(Z27:Z30)</f>
        <v>3660.0214830370351</v>
      </c>
      <c r="AA26" s="121">
        <f>SUM(AA27:AA30)</f>
        <v>1782.1764962947716</v>
      </c>
      <c r="AB26" s="72">
        <v>0</v>
      </c>
      <c r="AC26" s="28" t="s">
        <v>241</v>
      </c>
      <c r="AD26" s="29">
        <v>0.4</v>
      </c>
    </row>
    <row r="27" spans="1:30" s="30" customFormat="1" ht="12">
      <c r="A27" s="30" t="s">
        <v>60</v>
      </c>
      <c r="B27" s="30" t="s">
        <v>25</v>
      </c>
      <c r="C27" s="50" t="s">
        <v>118</v>
      </c>
      <c r="D27" s="50" t="s">
        <v>119</v>
      </c>
      <c r="E27" s="31">
        <v>42390</v>
      </c>
      <c r="F27" s="32">
        <v>48184</v>
      </c>
      <c r="G27" s="32">
        <v>55289</v>
      </c>
      <c r="H27" s="33">
        <v>59008</v>
      </c>
      <c r="I27" s="32"/>
      <c r="J27" s="32"/>
      <c r="K27" s="32"/>
      <c r="L27" s="34" t="s">
        <v>239</v>
      </c>
      <c r="M27" s="35" t="s">
        <v>238</v>
      </c>
      <c r="N27" s="35" t="s">
        <v>238</v>
      </c>
      <c r="O27" s="35">
        <v>94000</v>
      </c>
      <c r="P27" s="35"/>
      <c r="Q27" s="36" t="s">
        <v>238</v>
      </c>
      <c r="R27" s="37" t="s">
        <v>238</v>
      </c>
      <c r="S27" s="38" t="s">
        <v>238</v>
      </c>
      <c r="T27" s="38" t="s">
        <v>238</v>
      </c>
      <c r="U27" s="38">
        <v>106000</v>
      </c>
      <c r="V27" s="38"/>
      <c r="W27" s="39" t="s">
        <v>238</v>
      </c>
      <c r="X27" s="52">
        <v>2330.4394035140899</v>
      </c>
      <c r="Y27" s="53">
        <v>950.42878901504309</v>
      </c>
      <c r="Z27" s="54">
        <v>483.39924062913525</v>
      </c>
      <c r="AA27" s="54">
        <v>671.96568829877162</v>
      </c>
      <c r="AB27" s="55">
        <v>0</v>
      </c>
      <c r="AC27" s="212" t="s">
        <v>250</v>
      </c>
      <c r="AD27" s="42">
        <v>0.4</v>
      </c>
    </row>
    <row r="28" spans="1:30" s="30" customFormat="1" ht="12">
      <c r="A28" s="30" t="s">
        <v>60</v>
      </c>
      <c r="B28" s="30" t="s">
        <v>25</v>
      </c>
      <c r="C28" s="50" t="s">
        <v>194</v>
      </c>
      <c r="D28" s="50" t="s">
        <v>195</v>
      </c>
      <c r="E28" s="31">
        <v>32104</v>
      </c>
      <c r="F28" s="32">
        <v>31471</v>
      </c>
      <c r="G28" s="32">
        <v>53889</v>
      </c>
      <c r="H28" s="33">
        <v>84362</v>
      </c>
      <c r="I28" s="32"/>
      <c r="J28" s="32"/>
      <c r="K28" s="32"/>
      <c r="L28" s="34" t="s">
        <v>239</v>
      </c>
      <c r="M28" s="35" t="s">
        <v>238</v>
      </c>
      <c r="N28" s="35" t="s">
        <v>238</v>
      </c>
      <c r="O28" s="35">
        <v>238000</v>
      </c>
      <c r="P28" s="35"/>
      <c r="Q28" s="36" t="s">
        <v>238</v>
      </c>
      <c r="R28" s="37" t="s">
        <v>238</v>
      </c>
      <c r="S28" s="38" t="s">
        <v>238</v>
      </c>
      <c r="T28" s="38" t="s">
        <v>238</v>
      </c>
      <c r="U28" s="38">
        <v>127000</v>
      </c>
      <c r="V28" s="38"/>
      <c r="W28" s="39" t="s">
        <v>238</v>
      </c>
      <c r="X28" s="52">
        <v>2496.6054524199999</v>
      </c>
      <c r="Y28" s="53">
        <v>3161.2745895511744</v>
      </c>
      <c r="Z28" s="54">
        <v>3176.6222424078996</v>
      </c>
      <c r="AA28" s="54">
        <v>624.65870864999999</v>
      </c>
      <c r="AB28" s="55">
        <v>0</v>
      </c>
      <c r="AC28" s="212" t="s">
        <v>251</v>
      </c>
      <c r="AD28" s="42">
        <v>0.4</v>
      </c>
    </row>
    <row r="29" spans="1:30" s="30" customFormat="1" ht="12">
      <c r="A29" s="30" t="s">
        <v>60</v>
      </c>
      <c r="B29" s="30" t="s">
        <v>25</v>
      </c>
      <c r="C29" s="50" t="s">
        <v>63</v>
      </c>
      <c r="D29" s="50" t="s">
        <v>64</v>
      </c>
      <c r="E29" s="31">
        <v>128405</v>
      </c>
      <c r="F29" s="32">
        <v>144738</v>
      </c>
      <c r="G29" s="32">
        <v>165613</v>
      </c>
      <c r="H29" s="33">
        <v>182520</v>
      </c>
      <c r="I29" s="32"/>
      <c r="J29" s="32"/>
      <c r="K29" s="32"/>
      <c r="L29" s="34" t="s">
        <v>239</v>
      </c>
      <c r="M29" s="35" t="s">
        <v>238</v>
      </c>
      <c r="N29" s="35" t="s">
        <v>238</v>
      </c>
      <c r="O29" s="35">
        <v>255000</v>
      </c>
      <c r="P29" s="35"/>
      <c r="Q29" s="36" t="s">
        <v>238</v>
      </c>
      <c r="R29" s="37" t="s">
        <v>238</v>
      </c>
      <c r="S29" s="38" t="s">
        <v>238</v>
      </c>
      <c r="T29" s="38" t="s">
        <v>238</v>
      </c>
      <c r="U29" s="38">
        <v>114000</v>
      </c>
      <c r="V29" s="38"/>
      <c r="W29" s="39" t="s">
        <v>238</v>
      </c>
      <c r="X29" s="52">
        <v>9710.6702753010013</v>
      </c>
      <c r="Y29" s="53">
        <v>3366.7473083584</v>
      </c>
      <c r="Z29" s="54">
        <v>0</v>
      </c>
      <c r="AA29" s="54">
        <v>0</v>
      </c>
      <c r="AB29" s="55">
        <v>0</v>
      </c>
      <c r="AC29" s="212" t="s">
        <v>252</v>
      </c>
      <c r="AD29" s="42">
        <v>0.4</v>
      </c>
    </row>
    <row r="30" spans="1:30" s="30" customFormat="1" ht="12">
      <c r="A30" s="30" t="s">
        <v>60</v>
      </c>
      <c r="B30" s="30" t="s">
        <v>25</v>
      </c>
      <c r="C30" s="50" t="s">
        <v>24</v>
      </c>
      <c r="D30" s="50" t="s">
        <v>84</v>
      </c>
      <c r="E30" s="31">
        <v>136976</v>
      </c>
      <c r="F30" s="32">
        <v>150836</v>
      </c>
      <c r="G30" s="32">
        <v>164415</v>
      </c>
      <c r="H30" s="33">
        <v>175779</v>
      </c>
      <c r="I30" s="32"/>
      <c r="J30" s="32"/>
      <c r="K30" s="32"/>
      <c r="L30" s="34" t="s">
        <v>239</v>
      </c>
      <c r="M30" s="35" t="s">
        <v>238</v>
      </c>
      <c r="N30" s="35" t="s">
        <v>238</v>
      </c>
      <c r="O30" s="35">
        <v>193000</v>
      </c>
      <c r="P30" s="35"/>
      <c r="Q30" s="36" t="s">
        <v>238</v>
      </c>
      <c r="R30" s="37" t="s">
        <v>238</v>
      </c>
      <c r="S30" s="38" t="s">
        <v>238</v>
      </c>
      <c r="T30" s="38" t="s">
        <v>238</v>
      </c>
      <c r="U30" s="38">
        <v>43000</v>
      </c>
      <c r="V30" s="38"/>
      <c r="W30" s="39" t="s">
        <v>238</v>
      </c>
      <c r="X30" s="52">
        <v>7923.6424695879996</v>
      </c>
      <c r="Y30" s="53">
        <v>809.06594078145656</v>
      </c>
      <c r="Z30" s="54">
        <v>0</v>
      </c>
      <c r="AA30" s="54">
        <v>485.55209934600003</v>
      </c>
      <c r="AB30" s="55">
        <v>0</v>
      </c>
      <c r="AC30" s="212" t="s">
        <v>253</v>
      </c>
      <c r="AD30" s="42">
        <v>0.4</v>
      </c>
    </row>
    <row r="31" spans="1:30" s="3" customFormat="1">
      <c r="A31" s="2" t="s">
        <v>17</v>
      </c>
      <c r="B31" s="2" t="s">
        <v>35</v>
      </c>
      <c r="C31" s="2" t="s">
        <v>35</v>
      </c>
      <c r="D31" s="2" t="s">
        <v>36</v>
      </c>
      <c r="E31" s="20">
        <v>467799</v>
      </c>
      <c r="F31" s="21">
        <v>490268</v>
      </c>
      <c r="G31" s="21">
        <v>504559</v>
      </c>
      <c r="H31" s="22">
        <v>519949</v>
      </c>
      <c r="I31" s="21">
        <v>510000</v>
      </c>
      <c r="J31" s="21">
        <v>524000</v>
      </c>
      <c r="K31" s="21">
        <v>540000</v>
      </c>
      <c r="L31" s="20">
        <v>510000</v>
      </c>
      <c r="M31" s="23">
        <v>540000</v>
      </c>
      <c r="N31" s="23">
        <v>590000</v>
      </c>
      <c r="O31" s="23">
        <v>660000</v>
      </c>
      <c r="P31" s="23">
        <v>730000</v>
      </c>
      <c r="Q31" s="24">
        <v>780000</v>
      </c>
      <c r="R31" s="13">
        <v>210000</v>
      </c>
      <c r="S31" s="7">
        <v>230000</v>
      </c>
      <c r="T31" s="7">
        <v>270000</v>
      </c>
      <c r="U31" s="7">
        <v>300000</v>
      </c>
      <c r="V31" s="7">
        <v>330000</v>
      </c>
      <c r="W31" s="5">
        <v>350000</v>
      </c>
      <c r="X31" s="120">
        <v>20429.10384404927</v>
      </c>
      <c r="Y31" s="121">
        <v>3264.7368226481776</v>
      </c>
      <c r="Z31" s="122">
        <v>1147.2142286013668</v>
      </c>
      <c r="AA31" s="122">
        <v>2037.3621925050595</v>
      </c>
      <c r="AB31" s="72">
        <v>0</v>
      </c>
      <c r="AC31" s="28" t="s">
        <v>241</v>
      </c>
      <c r="AD31" s="29">
        <v>0.4</v>
      </c>
    </row>
    <row r="32" spans="1:30" s="124" customFormat="1" ht="30.75" customHeight="1">
      <c r="A32" s="124" t="s">
        <v>275</v>
      </c>
      <c r="B32" s="124" t="s">
        <v>486</v>
      </c>
      <c r="C32" s="125"/>
      <c r="D32" s="125"/>
      <c r="E32" s="126">
        <f>E31+E26+E22+E21+E11+E2</f>
        <v>5033682</v>
      </c>
      <c r="F32" s="126">
        <f t="shared" ref="F32:W32" si="0">F31+F26+F22+F21+F11+F2</f>
        <v>5572094</v>
      </c>
      <c r="G32" s="126">
        <f t="shared" si="0"/>
        <v>6060408</v>
      </c>
      <c r="H32" s="126">
        <f t="shared" si="0"/>
        <v>6574140</v>
      </c>
      <c r="I32" s="126">
        <f t="shared" si="0"/>
        <v>5808000</v>
      </c>
      <c r="J32" s="126">
        <f t="shared" si="0"/>
        <v>6322000</v>
      </c>
      <c r="K32" s="126">
        <f t="shared" si="0"/>
        <v>6838000</v>
      </c>
      <c r="L32" s="126">
        <f t="shared" si="0"/>
        <v>5810000</v>
      </c>
      <c r="M32" s="126">
        <f t="shared" si="0"/>
        <v>6860000</v>
      </c>
      <c r="N32" s="126">
        <f t="shared" si="0"/>
        <v>7770000</v>
      </c>
      <c r="O32" s="127">
        <f t="shared" si="0"/>
        <v>8620000</v>
      </c>
      <c r="P32" s="127">
        <f t="shared" si="0"/>
        <v>9590000</v>
      </c>
      <c r="Q32" s="126">
        <f t="shared" si="0"/>
        <v>10130000</v>
      </c>
      <c r="R32" s="126">
        <f t="shared" si="0"/>
        <v>2950000</v>
      </c>
      <c r="S32" s="126">
        <f t="shared" si="0"/>
        <v>3630000</v>
      </c>
      <c r="T32" s="126">
        <f t="shared" si="0"/>
        <v>4040000</v>
      </c>
      <c r="U32" s="126">
        <f t="shared" si="0"/>
        <v>4330000</v>
      </c>
      <c r="V32" s="126">
        <f t="shared" si="0"/>
        <v>4590000</v>
      </c>
      <c r="W32" s="126">
        <f t="shared" si="0"/>
        <v>4840000</v>
      </c>
      <c r="X32" s="128">
        <f>(X31+X26+X22+X21+X11+X2)</f>
        <v>224995.14481718585</v>
      </c>
      <c r="Y32" s="129">
        <f>(Y31+Y26+Y22+Y21+Y11+Y2)</f>
        <v>45157.132117465444</v>
      </c>
      <c r="Z32" s="129">
        <f>(Z31+Z26+Z22+Z21+Z11+Z2)</f>
        <v>11073.453500912248</v>
      </c>
      <c r="AA32" s="129">
        <f>(AA31+AA26+AA22+AA21+AA11+AA2)</f>
        <v>10556.840129982766</v>
      </c>
      <c r="AB32" s="129">
        <f>(AB31+AB26+AB22+AB21+AB11+AB2)</f>
        <v>16.171096123945684</v>
      </c>
      <c r="AC32" s="213"/>
      <c r="AD32" s="214"/>
    </row>
    <row r="33" spans="1:30" s="3" customFormat="1">
      <c r="A33" s="2" t="s">
        <v>57</v>
      </c>
      <c r="B33" s="2" t="s">
        <v>8</v>
      </c>
      <c r="C33" s="2" t="s">
        <v>8</v>
      </c>
      <c r="D33" s="2" t="s">
        <v>49</v>
      </c>
      <c r="E33" s="20">
        <v>74437</v>
      </c>
      <c r="F33" s="21">
        <v>77497</v>
      </c>
      <c r="G33" s="21">
        <v>80963</v>
      </c>
      <c r="H33" s="22">
        <v>82126</v>
      </c>
      <c r="I33" s="21">
        <v>81000</v>
      </c>
      <c r="J33" s="21">
        <v>84000</v>
      </c>
      <c r="K33" s="21">
        <v>85000</v>
      </c>
      <c r="L33" s="20">
        <v>80000</v>
      </c>
      <c r="M33" s="23">
        <v>87000</v>
      </c>
      <c r="N33" s="23">
        <v>93000</v>
      </c>
      <c r="O33" s="23">
        <v>96000</v>
      </c>
      <c r="P33" s="23">
        <v>105000</v>
      </c>
      <c r="Q33" s="24">
        <v>110000</v>
      </c>
      <c r="R33" s="13">
        <v>29000</v>
      </c>
      <c r="S33" s="7">
        <v>32000</v>
      </c>
      <c r="T33" s="7">
        <v>33000</v>
      </c>
      <c r="U33" s="7">
        <v>33000</v>
      </c>
      <c r="V33" s="7">
        <v>37000</v>
      </c>
      <c r="W33" s="5">
        <v>39000</v>
      </c>
      <c r="X33" s="120">
        <f>SUM(X34:X40)</f>
        <v>3859.1118040926999</v>
      </c>
      <c r="Y33" s="121">
        <f>SUM(Y34:Y40)</f>
        <v>2221.3775237052469</v>
      </c>
      <c r="Z33" s="122">
        <v>0</v>
      </c>
      <c r="AA33" s="121">
        <f>SUM(AA34:AA40)</f>
        <v>4487.2059541446797</v>
      </c>
      <c r="AB33" s="72">
        <v>0</v>
      </c>
      <c r="AC33" s="28" t="s">
        <v>248</v>
      </c>
      <c r="AD33" s="29">
        <v>0.4</v>
      </c>
    </row>
    <row r="34" spans="1:30" s="30" customFormat="1" ht="12">
      <c r="A34" s="30" t="s">
        <v>60</v>
      </c>
      <c r="B34" s="30" t="s">
        <v>8</v>
      </c>
      <c r="C34" s="50" t="s">
        <v>89</v>
      </c>
      <c r="D34" s="50" t="s">
        <v>90</v>
      </c>
      <c r="E34" s="31">
        <v>9022</v>
      </c>
      <c r="F34" s="32">
        <v>9449</v>
      </c>
      <c r="G34" s="32">
        <v>10253</v>
      </c>
      <c r="H34" s="33">
        <v>10928</v>
      </c>
      <c r="I34" s="32"/>
      <c r="J34" s="32"/>
      <c r="K34" s="32"/>
      <c r="L34" s="34" t="s">
        <v>239</v>
      </c>
      <c r="M34" s="35" t="s">
        <v>238</v>
      </c>
      <c r="N34" s="35" t="s">
        <v>238</v>
      </c>
      <c r="O34" s="35">
        <v>11890</v>
      </c>
      <c r="P34" s="35"/>
      <c r="Q34" s="36" t="s">
        <v>238</v>
      </c>
      <c r="R34" s="37" t="s">
        <v>238</v>
      </c>
      <c r="S34" s="38" t="s">
        <v>238</v>
      </c>
      <c r="T34" s="38" t="s">
        <v>238</v>
      </c>
      <c r="U34" s="38">
        <v>3470</v>
      </c>
      <c r="V34" s="38"/>
      <c r="W34" s="39" t="s">
        <v>238</v>
      </c>
      <c r="X34" s="52">
        <v>552.68887631810003</v>
      </c>
      <c r="Y34" s="53">
        <v>620.40397202608699</v>
      </c>
      <c r="Z34" s="54">
        <v>0</v>
      </c>
      <c r="AA34" s="51">
        <v>225.82746446830001</v>
      </c>
      <c r="AB34" s="55">
        <v>0</v>
      </c>
      <c r="AC34" s="215" t="s">
        <v>261</v>
      </c>
      <c r="AD34" s="216">
        <v>0.42</v>
      </c>
    </row>
    <row r="35" spans="1:30" s="30" customFormat="1" ht="12">
      <c r="A35" s="30" t="s">
        <v>60</v>
      </c>
      <c r="B35" s="30" t="s">
        <v>8</v>
      </c>
      <c r="C35" s="50" t="s">
        <v>124</v>
      </c>
      <c r="D35" s="50" t="s">
        <v>125</v>
      </c>
      <c r="E35" s="31">
        <v>16185</v>
      </c>
      <c r="F35" s="32">
        <v>17172</v>
      </c>
      <c r="G35" s="32">
        <v>18210</v>
      </c>
      <c r="H35" s="33">
        <v>18519</v>
      </c>
      <c r="I35" s="32"/>
      <c r="J35" s="32"/>
      <c r="K35" s="32"/>
      <c r="L35" s="34" t="s">
        <v>239</v>
      </c>
      <c r="M35" s="35" t="s">
        <v>238</v>
      </c>
      <c r="N35" s="40" t="s">
        <v>238</v>
      </c>
      <c r="O35" s="35">
        <v>23430</v>
      </c>
      <c r="P35" s="35"/>
      <c r="Q35" s="36" t="s">
        <v>238</v>
      </c>
      <c r="R35" s="37" t="s">
        <v>238</v>
      </c>
      <c r="S35" s="38" t="s">
        <v>238</v>
      </c>
      <c r="T35" s="38" t="s">
        <v>238</v>
      </c>
      <c r="U35" s="38">
        <v>11080</v>
      </c>
      <c r="V35" s="38"/>
      <c r="W35" s="39" t="s">
        <v>238</v>
      </c>
      <c r="X35" s="52">
        <v>1480.08445766</v>
      </c>
      <c r="Y35" s="58">
        <v>758.94442514599996</v>
      </c>
      <c r="Z35" s="54">
        <v>0</v>
      </c>
      <c r="AA35" s="54">
        <v>0</v>
      </c>
      <c r="AB35" s="55">
        <v>0</v>
      </c>
      <c r="AC35" s="215" t="s">
        <v>262</v>
      </c>
      <c r="AD35" s="216">
        <v>0.39</v>
      </c>
    </row>
    <row r="36" spans="1:30" s="30" customFormat="1" ht="12">
      <c r="A36" s="30" t="s">
        <v>60</v>
      </c>
      <c r="B36" s="30" t="s">
        <v>8</v>
      </c>
      <c r="C36" s="50" t="s">
        <v>190</v>
      </c>
      <c r="D36" s="50" t="s">
        <v>191</v>
      </c>
      <c r="E36" s="31">
        <v>15446</v>
      </c>
      <c r="F36" s="32">
        <v>15605</v>
      </c>
      <c r="G36" s="32">
        <v>16390</v>
      </c>
      <c r="H36" s="33">
        <v>16214</v>
      </c>
      <c r="I36" s="32"/>
      <c r="J36" s="32"/>
      <c r="K36" s="32"/>
      <c r="L36" s="34" t="s">
        <v>239</v>
      </c>
      <c r="M36" s="35" t="s">
        <v>238</v>
      </c>
      <c r="N36" s="40" t="s">
        <v>238</v>
      </c>
      <c r="O36" s="35">
        <v>20520</v>
      </c>
      <c r="P36" s="35"/>
      <c r="Q36" s="36" t="s">
        <v>238</v>
      </c>
      <c r="R36" s="37" t="s">
        <v>238</v>
      </c>
      <c r="S36" s="38" t="s">
        <v>238</v>
      </c>
      <c r="T36" s="38" t="s">
        <v>238</v>
      </c>
      <c r="U36" s="38">
        <v>8770</v>
      </c>
      <c r="V36" s="38"/>
      <c r="W36" s="39" t="s">
        <v>238</v>
      </c>
      <c r="X36" s="52">
        <v>1106.9514706700002</v>
      </c>
      <c r="Y36" s="53">
        <v>200.98862666443</v>
      </c>
      <c r="Z36" s="54">
        <v>0</v>
      </c>
      <c r="AA36" s="54">
        <v>1720.5857852161</v>
      </c>
      <c r="AB36" s="55">
        <v>0</v>
      </c>
      <c r="AC36" s="215" t="s">
        <v>262</v>
      </c>
      <c r="AD36" s="216">
        <v>0.5</v>
      </c>
    </row>
    <row r="37" spans="1:30" s="30" customFormat="1" ht="12">
      <c r="A37" s="30" t="s">
        <v>60</v>
      </c>
      <c r="B37" s="30" t="s">
        <v>8</v>
      </c>
      <c r="C37" s="50" t="s">
        <v>114</v>
      </c>
      <c r="D37" s="50" t="s">
        <v>115</v>
      </c>
      <c r="E37" s="31">
        <v>12437</v>
      </c>
      <c r="F37" s="32">
        <v>12569</v>
      </c>
      <c r="G37" s="32">
        <v>12247</v>
      </c>
      <c r="H37" s="33">
        <v>12604</v>
      </c>
      <c r="I37" s="32"/>
      <c r="J37" s="32"/>
      <c r="K37" s="32"/>
      <c r="L37" s="34" t="s">
        <v>239</v>
      </c>
      <c r="M37" s="35" t="s">
        <v>238</v>
      </c>
      <c r="N37" s="35" t="s">
        <v>238</v>
      </c>
      <c r="O37" s="35">
        <v>13890</v>
      </c>
      <c r="P37" s="35"/>
      <c r="Q37" s="36" t="s">
        <v>238</v>
      </c>
      <c r="R37" s="37" t="s">
        <v>238</v>
      </c>
      <c r="S37" s="38" t="s">
        <v>238</v>
      </c>
      <c r="T37" s="38" t="s">
        <v>238</v>
      </c>
      <c r="U37" s="38">
        <v>3500</v>
      </c>
      <c r="V37" s="38"/>
      <c r="W37" s="39" t="s">
        <v>238</v>
      </c>
      <c r="X37" s="52">
        <v>498.22995956459999</v>
      </c>
      <c r="Y37" s="53">
        <v>363.62391385053951</v>
      </c>
      <c r="Z37" s="54">
        <v>0</v>
      </c>
      <c r="AA37" s="54">
        <v>275.42478834000002</v>
      </c>
      <c r="AB37" s="55">
        <v>0</v>
      </c>
      <c r="AC37" s="215" t="s">
        <v>261</v>
      </c>
      <c r="AD37" s="216">
        <v>0.31</v>
      </c>
    </row>
    <row r="38" spans="1:30" s="30" customFormat="1" ht="12">
      <c r="A38" s="30" t="s">
        <v>60</v>
      </c>
      <c r="B38" s="30" t="s">
        <v>8</v>
      </c>
      <c r="C38" s="50" t="s">
        <v>7</v>
      </c>
      <c r="D38" s="50" t="s">
        <v>221</v>
      </c>
      <c r="E38" s="31">
        <v>5528</v>
      </c>
      <c r="F38" s="32">
        <v>5846</v>
      </c>
      <c r="G38" s="32">
        <v>6435</v>
      </c>
      <c r="H38" s="33">
        <v>6617</v>
      </c>
      <c r="I38" s="32"/>
      <c r="J38" s="32"/>
      <c r="K38" s="32"/>
      <c r="L38" s="34" t="s">
        <v>239</v>
      </c>
      <c r="M38" s="35" t="s">
        <v>238</v>
      </c>
      <c r="N38" s="40" t="s">
        <v>238</v>
      </c>
      <c r="O38" s="35">
        <v>7200</v>
      </c>
      <c r="P38" s="35"/>
      <c r="Q38" s="36" t="s">
        <v>238</v>
      </c>
      <c r="R38" s="37" t="s">
        <v>238</v>
      </c>
      <c r="S38" s="38" t="s">
        <v>238</v>
      </c>
      <c r="T38" s="38" t="s">
        <v>238</v>
      </c>
      <c r="U38" s="38">
        <v>1620</v>
      </c>
      <c r="V38" s="38"/>
      <c r="W38" s="39" t="s">
        <v>238</v>
      </c>
      <c r="X38" s="52">
        <v>0</v>
      </c>
      <c r="Y38" s="53">
        <v>0</v>
      </c>
      <c r="Z38" s="54">
        <v>0</v>
      </c>
      <c r="AA38" s="54">
        <v>726.72025781295986</v>
      </c>
      <c r="AB38" s="55">
        <v>0</v>
      </c>
      <c r="AC38" s="215" t="s">
        <v>258</v>
      </c>
      <c r="AD38" s="217" t="s">
        <v>258</v>
      </c>
    </row>
    <row r="39" spans="1:30" s="30" customFormat="1" ht="12">
      <c r="A39" s="30" t="s">
        <v>60</v>
      </c>
      <c r="B39" s="30" t="s">
        <v>8</v>
      </c>
      <c r="C39" s="50" t="s">
        <v>179</v>
      </c>
      <c r="D39" s="50" t="s">
        <v>180</v>
      </c>
      <c r="E39" s="31">
        <v>5474</v>
      </c>
      <c r="F39" s="32">
        <v>5713</v>
      </c>
      <c r="G39" s="32">
        <v>5950</v>
      </c>
      <c r="H39" s="33">
        <v>6073</v>
      </c>
      <c r="I39" s="32"/>
      <c r="J39" s="32"/>
      <c r="K39" s="32"/>
      <c r="L39" s="34" t="s">
        <v>239</v>
      </c>
      <c r="M39" s="35" t="s">
        <v>238</v>
      </c>
      <c r="N39" s="40" t="s">
        <v>238</v>
      </c>
      <c r="O39" s="35">
        <v>6990</v>
      </c>
      <c r="P39" s="35"/>
      <c r="Q39" s="36" t="s">
        <v>238</v>
      </c>
      <c r="R39" s="37" t="s">
        <v>238</v>
      </c>
      <c r="S39" s="38" t="s">
        <v>238</v>
      </c>
      <c r="T39" s="38" t="s">
        <v>238</v>
      </c>
      <c r="U39" s="38">
        <v>2220</v>
      </c>
      <c r="V39" s="38"/>
      <c r="W39" s="39" t="s">
        <v>238</v>
      </c>
      <c r="X39" s="52">
        <v>221.15703988000001</v>
      </c>
      <c r="Y39" s="53">
        <v>277.41658601819</v>
      </c>
      <c r="Z39" s="54">
        <v>0</v>
      </c>
      <c r="AA39" s="54">
        <v>98.705436016319993</v>
      </c>
      <c r="AB39" s="55">
        <v>0</v>
      </c>
      <c r="AC39" s="215" t="s">
        <v>261</v>
      </c>
      <c r="AD39" s="216">
        <v>0.31</v>
      </c>
    </row>
    <row r="40" spans="1:30" s="30" customFormat="1" ht="12">
      <c r="A40" s="30" t="s">
        <v>60</v>
      </c>
      <c r="B40" s="30" t="s">
        <v>8</v>
      </c>
      <c r="C40" s="50" t="s">
        <v>35</v>
      </c>
      <c r="D40" s="50" t="s">
        <v>83</v>
      </c>
      <c r="E40" s="31">
        <v>9982</v>
      </c>
      <c r="F40" s="32">
        <v>10785</v>
      </c>
      <c r="G40" s="32">
        <v>10972</v>
      </c>
      <c r="H40" s="33">
        <v>10702</v>
      </c>
      <c r="I40" s="32"/>
      <c r="J40" s="32"/>
      <c r="K40" s="32"/>
      <c r="L40" s="34" t="s">
        <v>239</v>
      </c>
      <c r="M40" s="35" t="s">
        <v>238</v>
      </c>
      <c r="N40" s="35" t="s">
        <v>238</v>
      </c>
      <c r="O40" s="35">
        <v>12080</v>
      </c>
      <c r="P40" s="35"/>
      <c r="Q40" s="36" t="s">
        <v>238</v>
      </c>
      <c r="R40" s="37" t="s">
        <v>238</v>
      </c>
      <c r="S40" s="38" t="s">
        <v>238</v>
      </c>
      <c r="T40" s="38" t="s">
        <v>238</v>
      </c>
      <c r="U40" s="38">
        <v>2350</v>
      </c>
      <c r="V40" s="38"/>
      <c r="W40" s="39" t="s">
        <v>238</v>
      </c>
      <c r="X40" s="52">
        <v>0</v>
      </c>
      <c r="Y40" s="53">
        <v>0</v>
      </c>
      <c r="Z40" s="54">
        <v>0</v>
      </c>
      <c r="AA40" s="54">
        <v>1439.9422222909998</v>
      </c>
      <c r="AB40" s="55">
        <v>0</v>
      </c>
      <c r="AC40" s="215" t="s">
        <v>258</v>
      </c>
      <c r="AD40" s="217" t="s">
        <v>258</v>
      </c>
    </row>
    <row r="41" spans="1:30" s="3" customFormat="1">
      <c r="A41" s="2" t="s">
        <v>57</v>
      </c>
      <c r="B41" s="2" t="s">
        <v>12</v>
      </c>
      <c r="C41" s="2" t="s">
        <v>12</v>
      </c>
      <c r="D41" s="2" t="s">
        <v>51</v>
      </c>
      <c r="E41" s="17">
        <v>53706</v>
      </c>
      <c r="F41" s="18">
        <v>54410</v>
      </c>
      <c r="G41" s="18">
        <v>55732</v>
      </c>
      <c r="H41" s="19">
        <v>54273</v>
      </c>
      <c r="I41" s="18">
        <v>56000</v>
      </c>
      <c r="J41" s="18">
        <v>59000</v>
      </c>
      <c r="K41" s="18">
        <v>57000</v>
      </c>
      <c r="L41" s="25">
        <v>56000</v>
      </c>
      <c r="M41" s="23">
        <v>58000</v>
      </c>
      <c r="N41" s="23" t="s">
        <v>238</v>
      </c>
      <c r="O41" s="48">
        <f>O42+O43+O44+O45+O46</f>
        <v>47398.87</v>
      </c>
      <c r="P41" s="23">
        <v>73000</v>
      </c>
      <c r="Q41" s="26">
        <v>76000</v>
      </c>
      <c r="R41" s="13">
        <v>16000</v>
      </c>
      <c r="S41" s="7">
        <v>17000</v>
      </c>
      <c r="T41" s="7" t="s">
        <v>238</v>
      </c>
      <c r="U41" s="7">
        <v>18000</v>
      </c>
      <c r="V41" s="7">
        <v>21000</v>
      </c>
      <c r="W41" s="5">
        <v>24000</v>
      </c>
      <c r="X41" s="120">
        <f>SUM(X42:X46)</f>
        <v>764.61717029600004</v>
      </c>
      <c r="Y41" s="121">
        <f>SUM(Y42:Y46)</f>
        <v>1490.1041269047309</v>
      </c>
      <c r="Z41" s="121">
        <f>SUM(Z42:Z46)</f>
        <v>192.94267266466531</v>
      </c>
      <c r="AA41" s="122">
        <f>SUM(AA42:AA46)</f>
        <v>2812.0591236249056</v>
      </c>
      <c r="AB41" s="121">
        <f>SUM(AB42:AB46)</f>
        <v>52.081779928967386</v>
      </c>
      <c r="AC41" s="28" t="s">
        <v>257</v>
      </c>
      <c r="AD41" s="29">
        <v>0.4</v>
      </c>
    </row>
    <row r="42" spans="1:30" s="30" customFormat="1" ht="12">
      <c r="A42" s="30" t="s">
        <v>60</v>
      </c>
      <c r="B42" s="30" t="s">
        <v>12</v>
      </c>
      <c r="C42" s="50" t="s">
        <v>11</v>
      </c>
      <c r="D42" s="50" t="s">
        <v>170</v>
      </c>
      <c r="E42" s="31">
        <v>4080</v>
      </c>
      <c r="F42" s="32">
        <v>3985</v>
      </c>
      <c r="G42" s="32">
        <v>4247</v>
      </c>
      <c r="H42" s="33">
        <v>4041</v>
      </c>
      <c r="I42" s="32"/>
      <c r="J42" s="32"/>
      <c r="K42" s="32"/>
      <c r="L42" s="34" t="s">
        <v>239</v>
      </c>
      <c r="M42" s="35" t="s">
        <v>238</v>
      </c>
      <c r="N42" s="40" t="s">
        <v>238</v>
      </c>
      <c r="O42" s="35">
        <v>4545.1499999999996</v>
      </c>
      <c r="P42" s="35"/>
      <c r="Q42" s="36" t="s">
        <v>238</v>
      </c>
      <c r="R42" s="37" t="s">
        <v>238</v>
      </c>
      <c r="S42" s="38" t="s">
        <v>238</v>
      </c>
      <c r="T42" s="38" t="s">
        <v>238</v>
      </c>
      <c r="U42" s="38" t="s">
        <v>269</v>
      </c>
      <c r="V42" s="38"/>
      <c r="W42" s="39" t="s">
        <v>238</v>
      </c>
      <c r="X42" s="52">
        <v>332.87856062599997</v>
      </c>
      <c r="Y42" s="53">
        <v>1004.59815633879</v>
      </c>
      <c r="Z42" s="54">
        <v>0</v>
      </c>
      <c r="AA42" s="54">
        <v>138.337862664</v>
      </c>
      <c r="AB42" s="55">
        <v>0</v>
      </c>
      <c r="AC42" s="218" t="s">
        <v>263</v>
      </c>
      <c r="AD42" s="216">
        <v>0.4</v>
      </c>
    </row>
    <row r="43" spans="1:30" s="30" customFormat="1" ht="12">
      <c r="A43" s="30" t="s">
        <v>60</v>
      </c>
      <c r="B43" s="30" t="s">
        <v>12</v>
      </c>
      <c r="C43" s="50" t="s">
        <v>202</v>
      </c>
      <c r="D43" s="50" t="s">
        <v>203</v>
      </c>
      <c r="E43" s="31">
        <v>8252</v>
      </c>
      <c r="F43" s="32">
        <v>8453</v>
      </c>
      <c r="G43" s="32">
        <v>8828</v>
      </c>
      <c r="H43" s="33">
        <v>8601</v>
      </c>
      <c r="I43" s="32"/>
      <c r="J43" s="32"/>
      <c r="K43" s="32"/>
      <c r="L43" s="34" t="s">
        <v>239</v>
      </c>
      <c r="M43" s="35" t="s">
        <v>238</v>
      </c>
      <c r="N43" s="40" t="s">
        <v>238</v>
      </c>
      <c r="O43" s="35">
        <v>9546.94</v>
      </c>
      <c r="P43" s="35"/>
      <c r="Q43" s="36" t="s">
        <v>238</v>
      </c>
      <c r="R43" s="37" t="s">
        <v>238</v>
      </c>
      <c r="S43" s="38" t="s">
        <v>238</v>
      </c>
      <c r="T43" s="38" t="s">
        <v>238</v>
      </c>
      <c r="U43" s="38" t="s">
        <v>269</v>
      </c>
      <c r="V43" s="38"/>
      <c r="W43" s="39" t="s">
        <v>238</v>
      </c>
      <c r="X43" s="52">
        <v>164.073839101</v>
      </c>
      <c r="Y43" s="53">
        <v>104.64600020103779</v>
      </c>
      <c r="Z43" s="54">
        <v>192.94267266466531</v>
      </c>
      <c r="AA43" s="54">
        <v>333.90489231163582</v>
      </c>
      <c r="AB43" s="55">
        <v>52.081779928967386</v>
      </c>
      <c r="AC43" s="218" t="s">
        <v>263</v>
      </c>
      <c r="AD43" s="216">
        <v>0.4</v>
      </c>
    </row>
    <row r="44" spans="1:30" s="30" customFormat="1" ht="12">
      <c r="A44" s="30" t="s">
        <v>60</v>
      </c>
      <c r="B44" s="30" t="s">
        <v>12</v>
      </c>
      <c r="C44" s="50" t="s">
        <v>162</v>
      </c>
      <c r="D44" s="50" t="s">
        <v>163</v>
      </c>
      <c r="E44" s="31">
        <v>6684</v>
      </c>
      <c r="F44" s="32">
        <v>6652</v>
      </c>
      <c r="G44" s="32">
        <v>6954</v>
      </c>
      <c r="H44" s="33">
        <v>6805</v>
      </c>
      <c r="I44" s="32"/>
      <c r="J44" s="32"/>
      <c r="K44" s="32"/>
      <c r="L44" s="34" t="s">
        <v>239</v>
      </c>
      <c r="M44" s="35" t="s">
        <v>238</v>
      </c>
      <c r="N44" s="40" t="s">
        <v>238</v>
      </c>
      <c r="O44" s="35">
        <v>7396.67</v>
      </c>
      <c r="P44" s="35"/>
      <c r="Q44" s="36" t="s">
        <v>238</v>
      </c>
      <c r="R44" s="37" t="s">
        <v>238</v>
      </c>
      <c r="S44" s="38" t="s">
        <v>238</v>
      </c>
      <c r="T44" s="38" t="s">
        <v>238</v>
      </c>
      <c r="U44" s="38" t="s">
        <v>269</v>
      </c>
      <c r="V44" s="38"/>
      <c r="W44" s="39" t="s">
        <v>238</v>
      </c>
      <c r="X44" s="52">
        <v>0</v>
      </c>
      <c r="Y44" s="53">
        <v>0</v>
      </c>
      <c r="Z44" s="54">
        <v>0</v>
      </c>
      <c r="AA44" s="54">
        <v>636.71896212317006</v>
      </c>
      <c r="AB44" s="55">
        <v>0</v>
      </c>
      <c r="AC44" s="218" t="s">
        <v>263</v>
      </c>
      <c r="AD44" s="217" t="s">
        <v>258</v>
      </c>
    </row>
    <row r="45" spans="1:30" s="30" customFormat="1" ht="12">
      <c r="A45" s="30" t="s">
        <v>60</v>
      </c>
      <c r="B45" s="30" t="s">
        <v>12</v>
      </c>
      <c r="C45" s="50" t="s">
        <v>219</v>
      </c>
      <c r="D45" s="50" t="s">
        <v>220</v>
      </c>
      <c r="E45" s="31">
        <v>6584</v>
      </c>
      <c r="F45" s="32">
        <v>6669</v>
      </c>
      <c r="G45" s="32">
        <v>6812</v>
      </c>
      <c r="H45" s="33">
        <v>6660</v>
      </c>
      <c r="I45" s="32"/>
      <c r="J45" s="32"/>
      <c r="K45" s="32"/>
      <c r="L45" s="34" t="s">
        <v>239</v>
      </c>
      <c r="M45" s="35" t="s">
        <v>238</v>
      </c>
      <c r="N45" s="40" t="s">
        <v>238</v>
      </c>
      <c r="O45" s="35">
        <v>7407.08</v>
      </c>
      <c r="P45" s="35"/>
      <c r="Q45" s="36" t="s">
        <v>238</v>
      </c>
      <c r="R45" s="37" t="s">
        <v>238</v>
      </c>
      <c r="S45" s="38" t="s">
        <v>238</v>
      </c>
      <c r="T45" s="38" t="s">
        <v>238</v>
      </c>
      <c r="U45" s="38" t="s">
        <v>269</v>
      </c>
      <c r="V45" s="38"/>
      <c r="W45" s="39" t="s">
        <v>238</v>
      </c>
      <c r="X45" s="52">
        <v>0</v>
      </c>
      <c r="Y45" s="53">
        <v>0</v>
      </c>
      <c r="Z45" s="54">
        <v>0</v>
      </c>
      <c r="AA45" s="54">
        <v>994.24906178109984</v>
      </c>
      <c r="AB45" s="55">
        <v>0</v>
      </c>
      <c r="AC45" s="218" t="s">
        <v>263</v>
      </c>
      <c r="AD45" s="217" t="s">
        <v>258</v>
      </c>
    </row>
    <row r="46" spans="1:30" s="30" customFormat="1" ht="12">
      <c r="A46" s="30" t="s">
        <v>60</v>
      </c>
      <c r="B46" s="30" t="s">
        <v>12</v>
      </c>
      <c r="C46" s="50" t="s">
        <v>211</v>
      </c>
      <c r="D46" s="50" t="s">
        <v>212</v>
      </c>
      <c r="E46" s="31">
        <v>16107</v>
      </c>
      <c r="F46" s="32">
        <v>16414</v>
      </c>
      <c r="G46" s="32">
        <v>17027</v>
      </c>
      <c r="H46" s="33">
        <v>16846</v>
      </c>
      <c r="I46" s="32"/>
      <c r="J46" s="32"/>
      <c r="K46" s="32"/>
      <c r="L46" s="34" t="s">
        <v>239</v>
      </c>
      <c r="M46" s="35" t="s">
        <v>238</v>
      </c>
      <c r="N46" s="40" t="s">
        <v>238</v>
      </c>
      <c r="O46" s="35">
        <v>18503.03</v>
      </c>
      <c r="P46" s="35"/>
      <c r="Q46" s="36" t="s">
        <v>238</v>
      </c>
      <c r="R46" s="37" t="s">
        <v>238</v>
      </c>
      <c r="S46" s="38" t="s">
        <v>238</v>
      </c>
      <c r="T46" s="38" t="s">
        <v>238</v>
      </c>
      <c r="U46" s="38" t="s">
        <v>269</v>
      </c>
      <c r="V46" s="38"/>
      <c r="W46" s="39" t="s">
        <v>238</v>
      </c>
      <c r="X46" s="52">
        <v>267.66477056900004</v>
      </c>
      <c r="Y46" s="53">
        <v>380.85997036490301</v>
      </c>
      <c r="Z46" s="54">
        <v>0</v>
      </c>
      <c r="AA46" s="54">
        <v>708.84834474499996</v>
      </c>
      <c r="AB46" s="55">
        <v>0</v>
      </c>
      <c r="AC46" s="218" t="s">
        <v>263</v>
      </c>
      <c r="AD46" s="216">
        <v>0.4</v>
      </c>
    </row>
    <row r="47" spans="1:30" s="3" customFormat="1">
      <c r="A47" s="2" t="s">
        <v>17</v>
      </c>
      <c r="B47" s="2" t="s">
        <v>41</v>
      </c>
      <c r="C47" s="2" t="s">
        <v>12</v>
      </c>
      <c r="D47" s="2" t="s">
        <v>41</v>
      </c>
      <c r="E47" s="17">
        <v>69742</v>
      </c>
      <c r="F47" s="18">
        <v>71446</v>
      </c>
      <c r="G47" s="18">
        <v>77348</v>
      </c>
      <c r="H47" s="19">
        <v>80660</v>
      </c>
      <c r="I47" s="18">
        <v>75000</v>
      </c>
      <c r="J47" s="18">
        <v>78000</v>
      </c>
      <c r="K47" s="18">
        <v>82000</v>
      </c>
      <c r="L47" s="20">
        <v>74000</v>
      </c>
      <c r="M47" s="23">
        <v>79000</v>
      </c>
      <c r="N47" s="23" t="s">
        <v>238</v>
      </c>
      <c r="O47" s="23">
        <v>88000</v>
      </c>
      <c r="P47" s="23">
        <v>109000</v>
      </c>
      <c r="Q47" s="24">
        <v>115000</v>
      </c>
      <c r="R47" s="13">
        <v>37000</v>
      </c>
      <c r="S47" s="7">
        <v>41000</v>
      </c>
      <c r="T47" s="7" t="s">
        <v>238</v>
      </c>
      <c r="U47" s="7">
        <v>42000</v>
      </c>
      <c r="V47" s="7">
        <v>54000</v>
      </c>
      <c r="W47" s="5">
        <v>58000</v>
      </c>
      <c r="X47" s="120">
        <v>4721.4525070501413</v>
      </c>
      <c r="Y47" s="121">
        <v>1155.7101826892342</v>
      </c>
      <c r="Z47" s="122">
        <v>0</v>
      </c>
      <c r="AA47" s="122">
        <v>0</v>
      </c>
      <c r="AB47" s="72">
        <v>0</v>
      </c>
      <c r="AC47" s="28" t="s">
        <v>241</v>
      </c>
      <c r="AD47" s="29">
        <v>0.4</v>
      </c>
    </row>
    <row r="48" spans="1:30" s="3" customFormat="1">
      <c r="A48" s="2" t="s">
        <v>17</v>
      </c>
      <c r="B48" s="2" t="s">
        <v>37</v>
      </c>
      <c r="C48" s="2" t="s">
        <v>37</v>
      </c>
      <c r="D48" s="2" t="s">
        <v>38</v>
      </c>
      <c r="E48" s="20">
        <v>67926</v>
      </c>
      <c r="F48" s="21">
        <v>69179</v>
      </c>
      <c r="G48" s="21">
        <v>74561</v>
      </c>
      <c r="H48" s="22">
        <v>73214</v>
      </c>
      <c r="I48" s="21">
        <v>72000</v>
      </c>
      <c r="J48" s="21">
        <v>77000</v>
      </c>
      <c r="K48" s="21">
        <v>75000</v>
      </c>
      <c r="L48" s="20">
        <v>72000</v>
      </c>
      <c r="M48" s="23">
        <v>80000</v>
      </c>
      <c r="N48" s="23">
        <v>91000</v>
      </c>
      <c r="O48" s="23">
        <v>100000</v>
      </c>
      <c r="P48" s="23">
        <v>101000</v>
      </c>
      <c r="Q48" s="24">
        <v>107000</v>
      </c>
      <c r="R48" s="13">
        <v>20000</v>
      </c>
      <c r="S48" s="7">
        <v>23000</v>
      </c>
      <c r="T48" s="7">
        <v>25000</v>
      </c>
      <c r="U48" s="7">
        <v>27000</v>
      </c>
      <c r="V48" s="7">
        <v>30000</v>
      </c>
      <c r="W48" s="5">
        <v>32000</v>
      </c>
      <c r="X48" s="120">
        <v>2185.8900471470406</v>
      </c>
      <c r="Y48" s="121">
        <v>905.31733672748055</v>
      </c>
      <c r="Z48" s="122">
        <v>455.86810526150748</v>
      </c>
      <c r="AA48" s="122">
        <v>2384.99908163601</v>
      </c>
      <c r="AB48" s="72">
        <v>0</v>
      </c>
      <c r="AC48" s="28" t="s">
        <v>246</v>
      </c>
      <c r="AD48" s="29">
        <v>0.3</v>
      </c>
    </row>
    <row r="49" spans="1:30" s="3" customFormat="1">
      <c r="A49" s="2" t="s">
        <v>57</v>
      </c>
      <c r="B49" s="2" t="s">
        <v>4</v>
      </c>
      <c r="C49" s="2" t="s">
        <v>4</v>
      </c>
      <c r="D49" s="2" t="s">
        <v>52</v>
      </c>
      <c r="E49" s="17">
        <v>222828</v>
      </c>
      <c r="F49" s="18">
        <v>244219</v>
      </c>
      <c r="G49" s="18">
        <v>263515</v>
      </c>
      <c r="H49" s="19">
        <v>279414</v>
      </c>
      <c r="I49" s="18">
        <v>254000</v>
      </c>
      <c r="J49" s="18">
        <v>273000</v>
      </c>
      <c r="K49" s="18">
        <v>288000</v>
      </c>
      <c r="L49" s="20">
        <v>254000</v>
      </c>
      <c r="M49" s="23">
        <v>294000</v>
      </c>
      <c r="N49" s="23" t="s">
        <v>238</v>
      </c>
      <c r="O49" s="23">
        <v>416000</v>
      </c>
      <c r="P49" s="23">
        <v>456000</v>
      </c>
      <c r="Q49" s="24">
        <v>497000</v>
      </c>
      <c r="R49" s="13">
        <v>85000</v>
      </c>
      <c r="S49" s="7">
        <v>102000</v>
      </c>
      <c r="T49" s="7" t="s">
        <v>238</v>
      </c>
      <c r="U49" s="7">
        <v>132000</v>
      </c>
      <c r="V49" s="7">
        <v>141000</v>
      </c>
      <c r="W49" s="5">
        <v>152000</v>
      </c>
      <c r="X49" s="120">
        <f t="shared" ref="X49:AB49" si="1">SUM(X50:X65)</f>
        <v>13590.530571880052</v>
      </c>
      <c r="Y49" s="121">
        <f t="shared" si="1"/>
        <v>9715.3029420803705</v>
      </c>
      <c r="Z49" s="121">
        <f t="shared" si="1"/>
        <v>5413.6849456606324</v>
      </c>
      <c r="AA49" s="122">
        <f t="shared" si="1"/>
        <v>11487.342461414695</v>
      </c>
      <c r="AB49" s="121">
        <f t="shared" si="1"/>
        <v>1664.3737185770169</v>
      </c>
      <c r="AC49" s="28" t="s">
        <v>249</v>
      </c>
      <c r="AD49" s="29">
        <v>0.32</v>
      </c>
    </row>
    <row r="50" spans="1:30" s="30" customFormat="1" ht="12">
      <c r="A50" s="30" t="s">
        <v>60</v>
      </c>
      <c r="B50" s="30" t="s">
        <v>4</v>
      </c>
      <c r="C50" s="50" t="s">
        <v>103</v>
      </c>
      <c r="D50" s="50" t="s">
        <v>104</v>
      </c>
      <c r="E50" s="31">
        <v>20213</v>
      </c>
      <c r="F50" s="32">
        <v>22228</v>
      </c>
      <c r="G50" s="32">
        <v>24039</v>
      </c>
      <c r="H50" s="33">
        <v>28077</v>
      </c>
      <c r="I50" s="32"/>
      <c r="J50" s="32"/>
      <c r="K50" s="32"/>
      <c r="L50" s="34" t="s">
        <v>239</v>
      </c>
      <c r="M50" s="35" t="s">
        <v>238</v>
      </c>
      <c r="N50" s="40" t="s">
        <v>238</v>
      </c>
      <c r="O50" s="35">
        <v>50500</v>
      </c>
      <c r="P50" s="35"/>
      <c r="Q50" s="36" t="s">
        <v>238</v>
      </c>
      <c r="R50" s="37" t="s">
        <v>238</v>
      </c>
      <c r="S50" s="38" t="s">
        <v>238</v>
      </c>
      <c r="T50" s="38" t="s">
        <v>238</v>
      </c>
      <c r="U50" s="38">
        <v>18000</v>
      </c>
      <c r="V50" s="38"/>
      <c r="W50" s="39" t="s">
        <v>238</v>
      </c>
      <c r="X50" s="52">
        <v>829.00971148259998</v>
      </c>
      <c r="Y50" s="53">
        <v>916.43222638430302</v>
      </c>
      <c r="Z50" s="54">
        <v>0</v>
      </c>
      <c r="AA50" s="54">
        <v>188.81770424491694</v>
      </c>
      <c r="AB50" s="55">
        <v>83.868849289416971</v>
      </c>
      <c r="AC50" s="215" t="s">
        <v>262</v>
      </c>
      <c r="AD50" s="216">
        <v>0.2</v>
      </c>
    </row>
    <row r="51" spans="1:30" s="30" customFormat="1" ht="12">
      <c r="A51" s="30" t="s">
        <v>60</v>
      </c>
      <c r="B51" s="30" t="s">
        <v>4</v>
      </c>
      <c r="C51" s="50" t="s">
        <v>79</v>
      </c>
      <c r="D51" s="50" t="s">
        <v>80</v>
      </c>
      <c r="E51" s="31">
        <v>15596</v>
      </c>
      <c r="F51" s="32">
        <v>16039</v>
      </c>
      <c r="G51" s="32">
        <v>17503</v>
      </c>
      <c r="H51" s="33">
        <v>19241</v>
      </c>
      <c r="I51" s="32"/>
      <c r="J51" s="32"/>
      <c r="K51" s="32"/>
      <c r="L51" s="34" t="s">
        <v>239</v>
      </c>
      <c r="M51" s="35" t="s">
        <v>238</v>
      </c>
      <c r="N51" s="40" t="s">
        <v>238</v>
      </c>
      <c r="O51" s="35">
        <v>33400</v>
      </c>
      <c r="P51" s="35"/>
      <c r="Q51" s="36" t="s">
        <v>238</v>
      </c>
      <c r="R51" s="37" t="s">
        <v>238</v>
      </c>
      <c r="S51" s="38" t="s">
        <v>238</v>
      </c>
      <c r="T51" s="38" t="s">
        <v>238</v>
      </c>
      <c r="U51" s="38">
        <v>13500</v>
      </c>
      <c r="V51" s="38"/>
      <c r="W51" s="39" t="s">
        <v>238</v>
      </c>
      <c r="X51" s="52">
        <v>1924.54401218718</v>
      </c>
      <c r="Y51" s="53">
        <v>1500.2463297160898</v>
      </c>
      <c r="Z51" s="54">
        <v>0</v>
      </c>
      <c r="AA51" s="54">
        <v>0</v>
      </c>
      <c r="AB51" s="55">
        <v>0</v>
      </c>
      <c r="AC51" s="215" t="s">
        <v>264</v>
      </c>
      <c r="AD51" s="216">
        <v>0.4</v>
      </c>
    </row>
    <row r="52" spans="1:30" s="30" customFormat="1" ht="12">
      <c r="A52" s="30" t="s">
        <v>60</v>
      </c>
      <c r="B52" s="30" t="s">
        <v>4</v>
      </c>
      <c r="C52" s="50" t="s">
        <v>140</v>
      </c>
      <c r="D52" s="50" t="s">
        <v>141</v>
      </c>
      <c r="E52" s="31">
        <v>24711</v>
      </c>
      <c r="F52" s="32">
        <v>28666</v>
      </c>
      <c r="G52" s="32">
        <v>31175</v>
      </c>
      <c r="H52" s="33">
        <v>32727</v>
      </c>
      <c r="I52" s="32"/>
      <c r="J52" s="32"/>
      <c r="K52" s="32"/>
      <c r="L52" s="34" t="s">
        <v>239</v>
      </c>
      <c r="M52" s="35" t="s">
        <v>238</v>
      </c>
      <c r="N52" s="40" t="s">
        <v>238</v>
      </c>
      <c r="O52" s="35">
        <v>56000</v>
      </c>
      <c r="P52" s="35"/>
      <c r="Q52" s="36" t="s">
        <v>238</v>
      </c>
      <c r="R52" s="37" t="s">
        <v>238</v>
      </c>
      <c r="S52" s="38" t="s">
        <v>238</v>
      </c>
      <c r="T52" s="38" t="s">
        <v>238</v>
      </c>
      <c r="U52" s="38">
        <v>13100</v>
      </c>
      <c r="V52" s="38"/>
      <c r="W52" s="39" t="s">
        <v>238</v>
      </c>
      <c r="X52" s="52">
        <v>797.3781427388999</v>
      </c>
      <c r="Y52" s="53">
        <v>408.23628361234699</v>
      </c>
      <c r="Z52" s="54">
        <v>0</v>
      </c>
      <c r="AA52" s="54">
        <v>1449.3779530903998</v>
      </c>
      <c r="AB52" s="55">
        <v>0</v>
      </c>
      <c r="AC52" s="215" t="s">
        <v>265</v>
      </c>
      <c r="AD52" s="216">
        <v>0.33</v>
      </c>
    </row>
    <row r="53" spans="1:30" s="30" customFormat="1" ht="12">
      <c r="A53" s="30" t="s">
        <v>60</v>
      </c>
      <c r="B53" s="30" t="s">
        <v>4</v>
      </c>
      <c r="C53" s="50" t="s">
        <v>173</v>
      </c>
      <c r="D53" s="50" t="s">
        <v>174</v>
      </c>
      <c r="E53" s="31">
        <v>16347</v>
      </c>
      <c r="F53" s="32">
        <v>16214</v>
      </c>
      <c r="G53" s="32">
        <v>16330</v>
      </c>
      <c r="H53" s="33">
        <v>16572</v>
      </c>
      <c r="I53" s="32"/>
      <c r="J53" s="32"/>
      <c r="K53" s="32"/>
      <c r="L53" s="34" t="s">
        <v>239</v>
      </c>
      <c r="M53" s="35" t="s">
        <v>238</v>
      </c>
      <c r="N53" s="40" t="s">
        <v>238</v>
      </c>
      <c r="O53" s="35">
        <v>22500</v>
      </c>
      <c r="P53" s="35"/>
      <c r="Q53" s="36" t="s">
        <v>238</v>
      </c>
      <c r="R53" s="37" t="s">
        <v>238</v>
      </c>
      <c r="S53" s="38" t="s">
        <v>238</v>
      </c>
      <c r="T53" s="38" t="s">
        <v>238</v>
      </c>
      <c r="U53" s="38">
        <v>13800</v>
      </c>
      <c r="V53" s="38"/>
      <c r="W53" s="39" t="s">
        <v>238</v>
      </c>
      <c r="X53" s="52">
        <v>1608.8754467332001</v>
      </c>
      <c r="Y53" s="53">
        <v>598.39779041590884</v>
      </c>
      <c r="Z53" s="54">
        <v>1491.9675162084486</v>
      </c>
      <c r="AA53" s="54">
        <v>0</v>
      </c>
      <c r="AB53" s="55">
        <v>3.4100859127999996</v>
      </c>
      <c r="AC53" s="215" t="s">
        <v>266</v>
      </c>
      <c r="AD53" s="216">
        <v>0.4</v>
      </c>
    </row>
    <row r="54" spans="1:30" s="30" customFormat="1" ht="12">
      <c r="A54" s="30" t="s">
        <v>60</v>
      </c>
      <c r="B54" s="30" t="s">
        <v>4</v>
      </c>
      <c r="C54" s="50" t="s">
        <v>152</v>
      </c>
      <c r="D54" s="50" t="s">
        <v>153</v>
      </c>
      <c r="E54" s="31">
        <v>22904</v>
      </c>
      <c r="F54" s="32">
        <v>26141</v>
      </c>
      <c r="G54" s="32">
        <v>27701</v>
      </c>
      <c r="H54" s="33">
        <v>30234</v>
      </c>
      <c r="I54" s="32"/>
      <c r="J54" s="32"/>
      <c r="K54" s="32"/>
      <c r="L54" s="34" t="s">
        <v>239</v>
      </c>
      <c r="M54" s="35" t="s">
        <v>238</v>
      </c>
      <c r="N54" s="40" t="s">
        <v>238</v>
      </c>
      <c r="O54" s="35">
        <v>56000</v>
      </c>
      <c r="P54" s="35"/>
      <c r="Q54" s="36" t="s">
        <v>238</v>
      </c>
      <c r="R54" s="37" t="s">
        <v>238</v>
      </c>
      <c r="S54" s="38" t="s">
        <v>238</v>
      </c>
      <c r="T54" s="38" t="s">
        <v>238</v>
      </c>
      <c r="U54" s="38">
        <v>26500</v>
      </c>
      <c r="V54" s="38"/>
      <c r="W54" s="39" t="s">
        <v>238</v>
      </c>
      <c r="X54" s="52">
        <v>1322.4223387910001</v>
      </c>
      <c r="Y54" s="53">
        <v>1306.966985095899</v>
      </c>
      <c r="Z54" s="54">
        <v>109.73062640943409</v>
      </c>
      <c r="AA54" s="54">
        <v>0</v>
      </c>
      <c r="AB54" s="55">
        <v>158.913978609</v>
      </c>
      <c r="AC54" s="215" t="s">
        <v>266</v>
      </c>
      <c r="AD54" s="216">
        <v>0.4</v>
      </c>
    </row>
    <row r="55" spans="1:30" s="30" customFormat="1" ht="12">
      <c r="A55" s="30" t="s">
        <v>60</v>
      </c>
      <c r="B55" s="30" t="s">
        <v>4</v>
      </c>
      <c r="C55" s="50" t="s">
        <v>154</v>
      </c>
      <c r="D55" s="50" t="s">
        <v>155</v>
      </c>
      <c r="E55" s="31">
        <v>7900</v>
      </c>
      <c r="F55" s="32">
        <v>8316</v>
      </c>
      <c r="G55" s="32">
        <v>9354</v>
      </c>
      <c r="H55" s="33">
        <v>9111</v>
      </c>
      <c r="I55" s="32"/>
      <c r="J55" s="32"/>
      <c r="K55" s="32"/>
      <c r="L55" s="34" t="s">
        <v>239</v>
      </c>
      <c r="M55" s="35" t="s">
        <v>238</v>
      </c>
      <c r="N55" s="40" t="s">
        <v>238</v>
      </c>
      <c r="O55" s="35">
        <v>11000</v>
      </c>
      <c r="P55" s="35"/>
      <c r="Q55" s="36" t="s">
        <v>238</v>
      </c>
      <c r="R55" s="37" t="s">
        <v>238</v>
      </c>
      <c r="S55" s="38" t="s">
        <v>238</v>
      </c>
      <c r="T55" s="38" t="s">
        <v>238</v>
      </c>
      <c r="U55" s="38">
        <v>6000</v>
      </c>
      <c r="V55" s="38"/>
      <c r="W55" s="39" t="s">
        <v>238</v>
      </c>
      <c r="X55" s="52">
        <v>736.30611876199998</v>
      </c>
      <c r="Y55" s="53">
        <v>110.25991054020099</v>
      </c>
      <c r="Z55" s="54">
        <v>1759.8613818524668</v>
      </c>
      <c r="AA55" s="54">
        <v>0</v>
      </c>
      <c r="AB55" s="55">
        <v>0</v>
      </c>
      <c r="AC55" s="215" t="s">
        <v>266</v>
      </c>
      <c r="AD55" s="216">
        <v>0.4</v>
      </c>
    </row>
    <row r="56" spans="1:30" s="30" customFormat="1" ht="12">
      <c r="A56" s="30" t="s">
        <v>60</v>
      </c>
      <c r="B56" s="30" t="s">
        <v>4</v>
      </c>
      <c r="C56" s="50" t="s">
        <v>187</v>
      </c>
      <c r="D56" s="50" t="s">
        <v>188</v>
      </c>
      <c r="E56" s="31">
        <v>8698</v>
      </c>
      <c r="F56" s="32">
        <v>12419</v>
      </c>
      <c r="G56" s="32">
        <v>15234</v>
      </c>
      <c r="H56" s="33">
        <v>17537</v>
      </c>
      <c r="I56" s="32"/>
      <c r="J56" s="32"/>
      <c r="K56" s="32"/>
      <c r="L56" s="34" t="s">
        <v>239</v>
      </c>
      <c r="M56" s="35" t="s">
        <v>238</v>
      </c>
      <c r="N56" s="40" t="s">
        <v>238</v>
      </c>
      <c r="O56" s="35">
        <v>27500</v>
      </c>
      <c r="P56" s="35"/>
      <c r="Q56" s="36" t="s">
        <v>238</v>
      </c>
      <c r="R56" s="37" t="s">
        <v>238</v>
      </c>
      <c r="S56" s="38" t="s">
        <v>238</v>
      </c>
      <c r="T56" s="38" t="s">
        <v>238</v>
      </c>
      <c r="U56" s="38">
        <v>3500</v>
      </c>
      <c r="V56" s="38"/>
      <c r="W56" s="39" t="s">
        <v>238</v>
      </c>
      <c r="X56" s="52">
        <v>3791.1936651667497</v>
      </c>
      <c r="Y56" s="53">
        <v>2164.9153895681002</v>
      </c>
      <c r="Z56" s="54">
        <v>0</v>
      </c>
      <c r="AA56" s="54">
        <v>0</v>
      </c>
      <c r="AB56" s="55">
        <v>0</v>
      </c>
      <c r="AC56" s="215" t="s">
        <v>265</v>
      </c>
      <c r="AD56" s="216">
        <v>0.2</v>
      </c>
    </row>
    <row r="57" spans="1:30" s="30" customFormat="1" ht="12">
      <c r="A57" s="30" t="s">
        <v>60</v>
      </c>
      <c r="B57" s="30" t="s">
        <v>4</v>
      </c>
      <c r="C57" s="50" t="s">
        <v>3</v>
      </c>
      <c r="D57" s="50" t="s">
        <v>189</v>
      </c>
      <c r="E57" s="31">
        <v>9359</v>
      </c>
      <c r="F57" s="32">
        <v>10082</v>
      </c>
      <c r="G57" s="32">
        <v>10695</v>
      </c>
      <c r="H57" s="33">
        <v>10603</v>
      </c>
      <c r="I57" s="32"/>
      <c r="J57" s="32"/>
      <c r="K57" s="32"/>
      <c r="L57" s="34" t="s">
        <v>239</v>
      </c>
      <c r="M57" s="35" t="s">
        <v>238</v>
      </c>
      <c r="N57" s="40" t="s">
        <v>238</v>
      </c>
      <c r="O57" s="35">
        <v>13000</v>
      </c>
      <c r="P57" s="35"/>
      <c r="Q57" s="36" t="s">
        <v>238</v>
      </c>
      <c r="R57" s="37" t="s">
        <v>238</v>
      </c>
      <c r="S57" s="38" t="s">
        <v>238</v>
      </c>
      <c r="T57" s="38" t="s">
        <v>238</v>
      </c>
      <c r="U57" s="38">
        <v>1800</v>
      </c>
      <c r="V57" s="38"/>
      <c r="W57" s="39" t="s">
        <v>238</v>
      </c>
      <c r="X57" s="52">
        <v>0</v>
      </c>
      <c r="Y57" s="53">
        <v>0</v>
      </c>
      <c r="Z57" s="54">
        <v>0</v>
      </c>
      <c r="AA57" s="54">
        <v>1853.6849471618</v>
      </c>
      <c r="AB57" s="55">
        <v>0</v>
      </c>
      <c r="AC57" s="215" t="s">
        <v>265</v>
      </c>
      <c r="AD57" s="216">
        <v>0.2</v>
      </c>
    </row>
    <row r="58" spans="1:30" s="30" customFormat="1" ht="12">
      <c r="A58" s="30" t="s">
        <v>60</v>
      </c>
      <c r="B58" s="30" t="s">
        <v>4</v>
      </c>
      <c r="C58" s="50" t="s">
        <v>204</v>
      </c>
      <c r="D58" s="50" t="s">
        <v>205</v>
      </c>
      <c r="E58" s="31">
        <v>12407</v>
      </c>
      <c r="F58" s="32">
        <v>13796</v>
      </c>
      <c r="G58" s="32">
        <v>14088</v>
      </c>
      <c r="H58" s="33">
        <v>13734</v>
      </c>
      <c r="I58" s="32"/>
      <c r="J58" s="32"/>
      <c r="K58" s="32"/>
      <c r="L58" s="34" t="s">
        <v>239</v>
      </c>
      <c r="M58" s="35" t="s">
        <v>238</v>
      </c>
      <c r="N58" s="40" t="s">
        <v>238</v>
      </c>
      <c r="O58" s="35">
        <v>19700</v>
      </c>
      <c r="P58" s="35"/>
      <c r="Q58" s="36" t="s">
        <v>238</v>
      </c>
      <c r="R58" s="37" t="s">
        <v>238</v>
      </c>
      <c r="S58" s="38" t="s">
        <v>238</v>
      </c>
      <c r="T58" s="38" t="s">
        <v>238</v>
      </c>
      <c r="U58" s="38">
        <v>5100</v>
      </c>
      <c r="V58" s="38"/>
      <c r="W58" s="39" t="s">
        <v>238</v>
      </c>
      <c r="X58" s="52">
        <v>586.02223000757999</v>
      </c>
      <c r="Y58" s="53">
        <v>908.96675655820104</v>
      </c>
      <c r="Z58" s="54">
        <v>0</v>
      </c>
      <c r="AA58" s="54">
        <v>1149.8861872048997</v>
      </c>
      <c r="AB58" s="55">
        <v>35.6610441049</v>
      </c>
      <c r="AC58" s="215" t="s">
        <v>265</v>
      </c>
      <c r="AD58" s="216">
        <v>0.2</v>
      </c>
    </row>
    <row r="59" spans="1:30" s="30" customFormat="1" ht="12">
      <c r="A59" s="30" t="s">
        <v>60</v>
      </c>
      <c r="B59" s="30" t="s">
        <v>4</v>
      </c>
      <c r="C59" s="50" t="s">
        <v>160</v>
      </c>
      <c r="D59" s="50" t="s">
        <v>161</v>
      </c>
      <c r="E59" s="31">
        <v>16363</v>
      </c>
      <c r="F59" s="32">
        <v>16808</v>
      </c>
      <c r="G59" s="32">
        <v>16901</v>
      </c>
      <c r="H59" s="33">
        <v>18505</v>
      </c>
      <c r="I59" s="32"/>
      <c r="J59" s="32"/>
      <c r="K59" s="32"/>
      <c r="L59" s="34" t="s">
        <v>239</v>
      </c>
      <c r="M59" s="35" t="s">
        <v>238</v>
      </c>
      <c r="N59" s="40" t="s">
        <v>238</v>
      </c>
      <c r="O59" s="35">
        <v>21500</v>
      </c>
      <c r="P59" s="35"/>
      <c r="Q59" s="36" t="s">
        <v>238</v>
      </c>
      <c r="R59" s="37" t="s">
        <v>238</v>
      </c>
      <c r="S59" s="38" t="s">
        <v>238</v>
      </c>
      <c r="T59" s="38" t="s">
        <v>238</v>
      </c>
      <c r="U59" s="38">
        <v>9000</v>
      </c>
      <c r="V59" s="38"/>
      <c r="W59" s="39" t="s">
        <v>238</v>
      </c>
      <c r="X59" s="52">
        <v>388.10827076300001</v>
      </c>
      <c r="Y59" s="53">
        <v>541.4851673762156</v>
      </c>
      <c r="Z59" s="54">
        <v>0</v>
      </c>
      <c r="AA59" s="54">
        <v>394.13463357649999</v>
      </c>
      <c r="AB59" s="55">
        <v>0</v>
      </c>
      <c r="AC59" s="215" t="s">
        <v>265</v>
      </c>
      <c r="AD59" s="216">
        <v>0.2</v>
      </c>
    </row>
    <row r="60" spans="1:30" s="30" customFormat="1" ht="12">
      <c r="A60" s="30" t="s">
        <v>60</v>
      </c>
      <c r="B60" s="30" t="s">
        <v>4</v>
      </c>
      <c r="C60" s="50" t="s">
        <v>217</v>
      </c>
      <c r="D60" s="50" t="s">
        <v>218</v>
      </c>
      <c r="E60" s="31">
        <v>16698</v>
      </c>
      <c r="F60" s="32">
        <v>18315</v>
      </c>
      <c r="G60" s="32">
        <v>20031</v>
      </c>
      <c r="H60" s="33">
        <v>20078</v>
      </c>
      <c r="I60" s="32"/>
      <c r="J60" s="32"/>
      <c r="K60" s="32"/>
      <c r="L60" s="34" t="s">
        <v>239</v>
      </c>
      <c r="M60" s="35" t="s">
        <v>238</v>
      </c>
      <c r="N60" s="40" t="s">
        <v>238</v>
      </c>
      <c r="O60" s="35">
        <v>27000</v>
      </c>
      <c r="P60" s="35"/>
      <c r="Q60" s="36" t="s">
        <v>238</v>
      </c>
      <c r="R60" s="37" t="s">
        <v>238</v>
      </c>
      <c r="S60" s="38" t="s">
        <v>238</v>
      </c>
      <c r="T60" s="38" t="s">
        <v>238</v>
      </c>
      <c r="U60" s="38">
        <v>6000</v>
      </c>
      <c r="V60" s="38"/>
      <c r="W60" s="39" t="s">
        <v>238</v>
      </c>
      <c r="X60" s="52">
        <v>0</v>
      </c>
      <c r="Y60" s="53">
        <v>0</v>
      </c>
      <c r="Z60" s="54">
        <v>0</v>
      </c>
      <c r="AA60" s="54">
        <v>1888.7253014834</v>
      </c>
      <c r="AB60" s="55">
        <v>0</v>
      </c>
      <c r="AC60" s="215" t="s">
        <v>265</v>
      </c>
      <c r="AD60" s="216">
        <v>0.2</v>
      </c>
    </row>
    <row r="61" spans="1:30" s="30" customFormat="1" ht="12">
      <c r="A61" s="30" t="s">
        <v>60</v>
      </c>
      <c r="B61" s="30" t="s">
        <v>4</v>
      </c>
      <c r="C61" s="50" t="s">
        <v>61</v>
      </c>
      <c r="D61" s="50" t="s">
        <v>62</v>
      </c>
      <c r="E61" s="31">
        <v>10257</v>
      </c>
      <c r="F61" s="32">
        <v>11135</v>
      </c>
      <c r="G61" s="32">
        <v>12030</v>
      </c>
      <c r="H61" s="33">
        <v>12377</v>
      </c>
      <c r="I61" s="32"/>
      <c r="J61" s="32"/>
      <c r="K61" s="32"/>
      <c r="L61" s="34" t="s">
        <v>239</v>
      </c>
      <c r="M61" s="35" t="s">
        <v>238</v>
      </c>
      <c r="N61" s="40" t="s">
        <v>238</v>
      </c>
      <c r="O61" s="35">
        <v>17000</v>
      </c>
      <c r="P61" s="35"/>
      <c r="Q61" s="36" t="s">
        <v>238</v>
      </c>
      <c r="R61" s="37" t="s">
        <v>238</v>
      </c>
      <c r="S61" s="38" t="s">
        <v>238</v>
      </c>
      <c r="T61" s="38" t="s">
        <v>238</v>
      </c>
      <c r="U61" s="38">
        <v>4400</v>
      </c>
      <c r="V61" s="38"/>
      <c r="W61" s="39" t="s">
        <v>238</v>
      </c>
      <c r="X61" s="52">
        <v>461.36696548984304</v>
      </c>
      <c r="Y61" s="53">
        <v>485.50153195885042</v>
      </c>
      <c r="Z61" s="54">
        <v>0</v>
      </c>
      <c r="AA61" s="54">
        <v>984.01252496889992</v>
      </c>
      <c r="AB61" s="55">
        <v>0</v>
      </c>
      <c r="AC61" s="215" t="s">
        <v>265</v>
      </c>
      <c r="AD61" s="216">
        <v>0.2</v>
      </c>
    </row>
    <row r="62" spans="1:30" s="30" customFormat="1" ht="12">
      <c r="A62" s="30" t="s">
        <v>60</v>
      </c>
      <c r="B62" s="30" t="s">
        <v>4</v>
      </c>
      <c r="C62" s="50" t="s">
        <v>150</v>
      </c>
      <c r="D62" s="50" t="s">
        <v>151</v>
      </c>
      <c r="E62" s="31">
        <v>14793</v>
      </c>
      <c r="F62" s="32">
        <v>16104</v>
      </c>
      <c r="G62" s="32">
        <v>17456</v>
      </c>
      <c r="H62" s="33">
        <v>18223</v>
      </c>
      <c r="I62" s="32"/>
      <c r="J62" s="32"/>
      <c r="K62" s="32"/>
      <c r="L62" s="34" t="s">
        <v>239</v>
      </c>
      <c r="M62" s="35" t="s">
        <v>238</v>
      </c>
      <c r="N62" s="40" t="s">
        <v>238</v>
      </c>
      <c r="O62" s="35">
        <v>24000</v>
      </c>
      <c r="P62" s="35"/>
      <c r="Q62" s="36" t="s">
        <v>238</v>
      </c>
      <c r="R62" s="37" t="s">
        <v>238</v>
      </c>
      <c r="S62" s="38" t="s">
        <v>238</v>
      </c>
      <c r="T62" s="38" t="s">
        <v>238</v>
      </c>
      <c r="U62" s="38">
        <v>5600</v>
      </c>
      <c r="V62" s="38"/>
      <c r="W62" s="39" t="s">
        <v>238</v>
      </c>
      <c r="X62" s="52">
        <v>533.39377065600002</v>
      </c>
      <c r="Y62" s="53">
        <v>517.60349755989148</v>
      </c>
      <c r="Z62" s="54">
        <v>2052.1254211902829</v>
      </c>
      <c r="AA62" s="54">
        <v>1244.0929114635614</v>
      </c>
      <c r="AB62" s="55">
        <v>1382.5197606608999</v>
      </c>
      <c r="AC62" s="215" t="s">
        <v>265</v>
      </c>
      <c r="AD62" s="216">
        <v>0.15</v>
      </c>
    </row>
    <row r="63" spans="1:30" s="30" customFormat="1" ht="12">
      <c r="A63" s="30" t="s">
        <v>60</v>
      </c>
      <c r="B63" s="30" t="s">
        <v>4</v>
      </c>
      <c r="C63" s="50" t="s">
        <v>209</v>
      </c>
      <c r="D63" s="50" t="s">
        <v>210</v>
      </c>
      <c r="E63" s="31">
        <v>7812</v>
      </c>
      <c r="F63" s="32">
        <v>8615</v>
      </c>
      <c r="G63" s="32">
        <v>9427</v>
      </c>
      <c r="H63" s="33">
        <v>9275</v>
      </c>
      <c r="I63" s="32"/>
      <c r="J63" s="32"/>
      <c r="K63" s="32"/>
      <c r="L63" s="34" t="s">
        <v>239</v>
      </c>
      <c r="M63" s="35" t="s">
        <v>238</v>
      </c>
      <c r="N63" s="40" t="s">
        <v>238</v>
      </c>
      <c r="O63" s="35">
        <v>13000</v>
      </c>
      <c r="P63" s="35"/>
      <c r="Q63" s="36" t="s">
        <v>238</v>
      </c>
      <c r="R63" s="37" t="s">
        <v>238</v>
      </c>
      <c r="S63" s="38" t="s">
        <v>238</v>
      </c>
      <c r="T63" s="38" t="s">
        <v>238</v>
      </c>
      <c r="U63" s="38">
        <v>2200</v>
      </c>
      <c r="V63" s="38"/>
      <c r="W63" s="39" t="s">
        <v>238</v>
      </c>
      <c r="X63" s="52">
        <v>0</v>
      </c>
      <c r="Y63" s="53">
        <v>0</v>
      </c>
      <c r="Z63" s="54">
        <v>0</v>
      </c>
      <c r="AA63" s="54">
        <v>1682.2605295810185</v>
      </c>
      <c r="AB63" s="55">
        <v>0</v>
      </c>
      <c r="AC63" s="215" t="s">
        <v>265</v>
      </c>
      <c r="AD63" s="216">
        <v>0.2</v>
      </c>
    </row>
    <row r="64" spans="1:30" s="30" customFormat="1" ht="12">
      <c r="A64" s="30" t="s">
        <v>60</v>
      </c>
      <c r="B64" s="30" t="s">
        <v>4</v>
      </c>
      <c r="C64" s="50" t="s">
        <v>222</v>
      </c>
      <c r="D64" s="50" t="s">
        <v>223</v>
      </c>
      <c r="E64" s="31">
        <v>9044</v>
      </c>
      <c r="F64" s="32">
        <v>9162</v>
      </c>
      <c r="G64" s="32">
        <v>9748</v>
      </c>
      <c r="H64" s="33">
        <v>9736</v>
      </c>
      <c r="I64" s="32"/>
      <c r="J64" s="32"/>
      <c r="K64" s="32"/>
      <c r="L64" s="34" t="s">
        <v>239</v>
      </c>
      <c r="M64" s="35" t="s">
        <v>238</v>
      </c>
      <c r="N64" s="40" t="s">
        <v>238</v>
      </c>
      <c r="O64" s="35">
        <v>11400</v>
      </c>
      <c r="P64" s="35"/>
      <c r="Q64" s="36" t="s">
        <v>238</v>
      </c>
      <c r="R64" s="37" t="s">
        <v>238</v>
      </c>
      <c r="S64" s="38" t="s">
        <v>238</v>
      </c>
      <c r="T64" s="38" t="s">
        <v>238</v>
      </c>
      <c r="U64" s="38">
        <v>1800</v>
      </c>
      <c r="V64" s="38"/>
      <c r="W64" s="39" t="s">
        <v>238</v>
      </c>
      <c r="X64" s="52">
        <v>611.90989910200005</v>
      </c>
      <c r="Y64" s="53">
        <v>256.29107329436158</v>
      </c>
      <c r="Z64" s="54">
        <v>0</v>
      </c>
      <c r="AA64" s="54">
        <v>238.64543908029998</v>
      </c>
      <c r="AB64" s="55">
        <v>0</v>
      </c>
      <c r="AC64" s="215" t="s">
        <v>265</v>
      </c>
      <c r="AD64" s="216">
        <v>0.2</v>
      </c>
    </row>
    <row r="65" spans="1:30" s="30" customFormat="1" ht="12">
      <c r="A65" s="30" t="s">
        <v>60</v>
      </c>
      <c r="B65" s="30" t="s">
        <v>4</v>
      </c>
      <c r="C65" s="50" t="s">
        <v>207</v>
      </c>
      <c r="D65" s="50" t="s">
        <v>208</v>
      </c>
      <c r="E65" s="31">
        <v>8644</v>
      </c>
      <c r="F65" s="32">
        <v>9035</v>
      </c>
      <c r="G65" s="32">
        <v>10754</v>
      </c>
      <c r="H65" s="33">
        <v>11232</v>
      </c>
      <c r="I65" s="32"/>
      <c r="J65" s="32"/>
      <c r="K65" s="32"/>
      <c r="L65" s="34" t="s">
        <v>239</v>
      </c>
      <c r="M65" s="35" t="s">
        <v>238</v>
      </c>
      <c r="N65" s="40" t="s">
        <v>238</v>
      </c>
      <c r="O65" s="35">
        <v>12500</v>
      </c>
      <c r="P65" s="35"/>
      <c r="Q65" s="36" t="s">
        <v>238</v>
      </c>
      <c r="R65" s="37" t="s">
        <v>238</v>
      </c>
      <c r="S65" s="38" t="s">
        <v>238</v>
      </c>
      <c r="T65" s="38" t="s">
        <v>238</v>
      </c>
      <c r="U65" s="38">
        <v>1700</v>
      </c>
      <c r="V65" s="38"/>
      <c r="W65" s="39" t="s">
        <v>238</v>
      </c>
      <c r="X65" s="52">
        <v>0</v>
      </c>
      <c r="Y65" s="53">
        <v>0</v>
      </c>
      <c r="Z65" s="54">
        <v>0</v>
      </c>
      <c r="AA65" s="54">
        <v>413.70432955899997</v>
      </c>
      <c r="AB65" s="55">
        <v>0</v>
      </c>
      <c r="AC65" s="215" t="s">
        <v>265</v>
      </c>
      <c r="AD65" s="216">
        <v>0.2</v>
      </c>
    </row>
    <row r="66" spans="1:30" s="3" customFormat="1">
      <c r="A66" s="2" t="s">
        <v>17</v>
      </c>
      <c r="B66" s="2" t="s">
        <v>16</v>
      </c>
      <c r="C66" s="2" t="s">
        <v>15</v>
      </c>
      <c r="D66" s="2" t="s">
        <v>16</v>
      </c>
      <c r="E66" s="20">
        <v>79191</v>
      </c>
      <c r="F66" s="21">
        <v>103710</v>
      </c>
      <c r="G66" s="21">
        <v>128430</v>
      </c>
      <c r="H66" s="19">
        <v>136063</v>
      </c>
      <c r="I66" s="18">
        <v>108000</v>
      </c>
      <c r="J66" s="18">
        <v>134000</v>
      </c>
      <c r="K66" s="18">
        <v>141000</v>
      </c>
      <c r="L66" s="20">
        <v>108000</v>
      </c>
      <c r="M66" s="23">
        <v>157000</v>
      </c>
      <c r="N66" s="23" t="s">
        <v>238</v>
      </c>
      <c r="O66" s="23">
        <v>210000</v>
      </c>
      <c r="P66" s="23">
        <v>231000</v>
      </c>
      <c r="Q66" s="24">
        <v>253000</v>
      </c>
      <c r="R66" s="13">
        <v>53000</v>
      </c>
      <c r="S66" s="7">
        <v>77000</v>
      </c>
      <c r="T66" s="7" t="s">
        <v>238</v>
      </c>
      <c r="U66" s="7">
        <v>101000</v>
      </c>
      <c r="V66" s="7">
        <v>114000</v>
      </c>
      <c r="W66" s="5">
        <v>129000</v>
      </c>
      <c r="X66" s="120">
        <v>6266.0444005757699</v>
      </c>
      <c r="Y66" s="121">
        <v>1466.236760949994</v>
      </c>
      <c r="Z66" s="122">
        <v>1547.644922988</v>
      </c>
      <c r="AA66" s="122">
        <v>0</v>
      </c>
      <c r="AB66" s="72">
        <v>0</v>
      </c>
      <c r="AC66" s="28" t="s">
        <v>241</v>
      </c>
      <c r="AD66" s="29">
        <v>0.4</v>
      </c>
    </row>
    <row r="67" spans="1:30" s="3" customFormat="1">
      <c r="A67" s="2" t="s">
        <v>17</v>
      </c>
      <c r="B67" s="2" t="s">
        <v>40</v>
      </c>
      <c r="C67" s="2" t="s">
        <v>39</v>
      </c>
      <c r="D67" s="2" t="s">
        <v>40</v>
      </c>
      <c r="E67" s="20">
        <v>27846</v>
      </c>
      <c r="F67" s="21">
        <v>29121</v>
      </c>
      <c r="G67" s="21">
        <v>30259</v>
      </c>
      <c r="H67" s="22">
        <v>30586</v>
      </c>
      <c r="I67" s="21">
        <v>30000</v>
      </c>
      <c r="J67" s="21">
        <v>31000</v>
      </c>
      <c r="K67" s="21">
        <v>32000</v>
      </c>
      <c r="L67" s="20">
        <v>30000</v>
      </c>
      <c r="M67" s="23">
        <v>33000</v>
      </c>
      <c r="N67" s="23" t="s">
        <v>238</v>
      </c>
      <c r="O67" s="23">
        <v>41000</v>
      </c>
      <c r="P67" s="23">
        <v>44000</v>
      </c>
      <c r="Q67" s="24">
        <v>46000</v>
      </c>
      <c r="R67" s="13">
        <v>16000</v>
      </c>
      <c r="S67" s="7">
        <v>17000</v>
      </c>
      <c r="T67" s="7" t="s">
        <v>238</v>
      </c>
      <c r="U67" s="7">
        <v>21000</v>
      </c>
      <c r="V67" s="7">
        <v>22000</v>
      </c>
      <c r="W67" s="5">
        <v>23000</v>
      </c>
      <c r="X67" s="120">
        <v>2279.2178945324499</v>
      </c>
      <c r="Y67" s="121">
        <v>592.71015729650003</v>
      </c>
      <c r="Z67" s="122">
        <v>0</v>
      </c>
      <c r="AA67" s="122">
        <v>0</v>
      </c>
      <c r="AB67" s="72">
        <v>0</v>
      </c>
      <c r="AC67" s="28" t="s">
        <v>242</v>
      </c>
      <c r="AD67" s="29">
        <v>0.4</v>
      </c>
    </row>
    <row r="68" spans="1:30" s="3" customFormat="1">
      <c r="A68" s="2" t="s">
        <v>57</v>
      </c>
      <c r="B68" s="2" t="s">
        <v>10</v>
      </c>
      <c r="C68" s="2" t="s">
        <v>10</v>
      </c>
      <c r="D68" s="2" t="s">
        <v>45</v>
      </c>
      <c r="E68" s="20">
        <v>45657</v>
      </c>
      <c r="F68" s="21">
        <v>51013</v>
      </c>
      <c r="G68" s="21">
        <v>54436</v>
      </c>
      <c r="H68" s="22">
        <v>56881</v>
      </c>
      <c r="I68" s="21">
        <v>53000</v>
      </c>
      <c r="J68" s="21">
        <v>56000</v>
      </c>
      <c r="K68" s="21">
        <v>59000</v>
      </c>
      <c r="L68" s="20">
        <v>53000</v>
      </c>
      <c r="M68" s="23">
        <v>62000</v>
      </c>
      <c r="N68" s="23">
        <v>71000</v>
      </c>
      <c r="O68" s="23">
        <v>80000</v>
      </c>
      <c r="P68" s="23">
        <v>81000</v>
      </c>
      <c r="Q68" s="24">
        <v>85000</v>
      </c>
      <c r="R68" s="13">
        <v>19000</v>
      </c>
      <c r="S68" s="7">
        <v>22000</v>
      </c>
      <c r="T68" s="7">
        <v>25000</v>
      </c>
      <c r="U68" s="7">
        <v>27000</v>
      </c>
      <c r="V68" s="7">
        <v>31000</v>
      </c>
      <c r="W68" s="5">
        <v>32000</v>
      </c>
      <c r="X68" s="120">
        <f>SUM(X69:X76)</f>
        <v>1642.42793068066</v>
      </c>
      <c r="Y68" s="121">
        <f>SUM(Y69:Y76)</f>
        <v>686.84986272405865</v>
      </c>
      <c r="Z68" s="121">
        <f>SUM(Z69:Z76)</f>
        <v>78.796901652788009</v>
      </c>
      <c r="AA68" s="121">
        <f>SUM(AA69:AA76)</f>
        <v>1509.4507903218453</v>
      </c>
      <c r="AB68" s="121">
        <f>SUM(AB69:AB76)</f>
        <v>163.81248296802741</v>
      </c>
      <c r="AC68" s="28" t="s">
        <v>243</v>
      </c>
      <c r="AD68" s="29">
        <v>0.4</v>
      </c>
    </row>
    <row r="69" spans="1:30" s="30" customFormat="1" ht="12">
      <c r="A69" s="30" t="s">
        <v>60</v>
      </c>
      <c r="B69" s="30" t="s">
        <v>10</v>
      </c>
      <c r="C69" s="50" t="s">
        <v>126</v>
      </c>
      <c r="D69" s="50" t="s">
        <v>127</v>
      </c>
      <c r="E69" s="31">
        <v>6552</v>
      </c>
      <c r="F69" s="32">
        <v>6922</v>
      </c>
      <c r="G69" s="32">
        <v>7071</v>
      </c>
      <c r="H69" s="33">
        <v>7546</v>
      </c>
      <c r="I69" s="32"/>
      <c r="J69" s="32"/>
      <c r="K69" s="32"/>
      <c r="L69" s="34" t="s">
        <v>239</v>
      </c>
      <c r="M69" s="35" t="s">
        <v>238</v>
      </c>
      <c r="N69" s="35" t="s">
        <v>238</v>
      </c>
      <c r="O69" s="35">
        <v>9770</v>
      </c>
      <c r="P69" s="35"/>
      <c r="Q69" s="36" t="s">
        <v>238</v>
      </c>
      <c r="R69" s="37" t="s">
        <v>238</v>
      </c>
      <c r="S69" s="38" t="s">
        <v>238</v>
      </c>
      <c r="T69" s="38" t="s">
        <v>238</v>
      </c>
      <c r="U69" s="38">
        <v>2020</v>
      </c>
      <c r="V69" s="38"/>
      <c r="W69" s="39" t="s">
        <v>238</v>
      </c>
      <c r="X69" s="52">
        <v>0</v>
      </c>
      <c r="Y69" s="53">
        <v>0</v>
      </c>
      <c r="Z69" s="54">
        <v>0</v>
      </c>
      <c r="AA69" s="54">
        <v>427.99753732160002</v>
      </c>
      <c r="AB69" s="55">
        <v>0</v>
      </c>
      <c r="AC69" s="215" t="s">
        <v>258</v>
      </c>
      <c r="AD69" s="217" t="s">
        <v>258</v>
      </c>
    </row>
    <row r="70" spans="1:30" s="30" customFormat="1" ht="12">
      <c r="A70" s="30" t="s">
        <v>60</v>
      </c>
      <c r="B70" s="30" t="s">
        <v>10</v>
      </c>
      <c r="C70" s="50" t="s">
        <v>192</v>
      </c>
      <c r="D70" s="50" t="s">
        <v>193</v>
      </c>
      <c r="E70" s="31">
        <v>21498</v>
      </c>
      <c r="F70" s="32">
        <v>25248</v>
      </c>
      <c r="G70" s="32">
        <v>26925</v>
      </c>
      <c r="H70" s="33">
        <v>27975</v>
      </c>
      <c r="I70" s="32"/>
      <c r="J70" s="32"/>
      <c r="K70" s="32"/>
      <c r="L70" s="34" t="s">
        <v>239</v>
      </c>
      <c r="M70" s="35" t="s">
        <v>238</v>
      </c>
      <c r="N70" s="40" t="s">
        <v>238</v>
      </c>
      <c r="O70" s="35">
        <v>36490</v>
      </c>
      <c r="P70" s="35"/>
      <c r="Q70" s="36" t="s">
        <v>238</v>
      </c>
      <c r="R70" s="37" t="s">
        <v>238</v>
      </c>
      <c r="S70" s="38" t="s">
        <v>238</v>
      </c>
      <c r="T70" s="38" t="s">
        <v>238</v>
      </c>
      <c r="U70" s="38">
        <v>14740</v>
      </c>
      <c r="V70" s="38"/>
      <c r="W70" s="39" t="s">
        <v>238</v>
      </c>
      <c r="X70" s="52">
        <v>1179.10391835685</v>
      </c>
      <c r="Y70" s="53">
        <v>363.98857448911309</v>
      </c>
      <c r="Z70" s="54">
        <v>0</v>
      </c>
      <c r="AA70" s="54">
        <v>0</v>
      </c>
      <c r="AB70" s="55">
        <v>0</v>
      </c>
      <c r="AC70" s="219">
        <v>0.5</v>
      </c>
      <c r="AD70" s="217" t="s">
        <v>252</v>
      </c>
    </row>
    <row r="71" spans="1:30" s="30" customFormat="1" ht="12">
      <c r="A71" s="30" t="s">
        <v>60</v>
      </c>
      <c r="B71" s="30" t="s">
        <v>10</v>
      </c>
      <c r="C71" s="50" t="s">
        <v>131</v>
      </c>
      <c r="D71" s="50" t="s">
        <v>132</v>
      </c>
      <c r="E71" s="31">
        <v>3790</v>
      </c>
      <c r="F71" s="32">
        <v>4122</v>
      </c>
      <c r="G71" s="32">
        <v>5149</v>
      </c>
      <c r="H71" s="33">
        <v>5846</v>
      </c>
      <c r="I71" s="32"/>
      <c r="J71" s="32"/>
      <c r="K71" s="32"/>
      <c r="L71" s="34" t="s">
        <v>239</v>
      </c>
      <c r="M71" s="35" t="s">
        <v>238</v>
      </c>
      <c r="N71" s="35" t="s">
        <v>238</v>
      </c>
      <c r="O71" s="35">
        <v>8400</v>
      </c>
      <c r="P71" s="35"/>
      <c r="Q71" s="36" t="s">
        <v>238</v>
      </c>
      <c r="R71" s="37" t="s">
        <v>238</v>
      </c>
      <c r="S71" s="38" t="s">
        <v>238</v>
      </c>
      <c r="T71" s="38" t="s">
        <v>238</v>
      </c>
      <c r="U71" s="38">
        <v>3560</v>
      </c>
      <c r="V71" s="38"/>
      <c r="W71" s="39" t="s">
        <v>238</v>
      </c>
      <c r="X71" s="52">
        <v>371.13702980966002</v>
      </c>
      <c r="Y71" s="53">
        <v>196.6417435979956</v>
      </c>
      <c r="Z71" s="54">
        <v>0</v>
      </c>
      <c r="AA71" s="54">
        <v>0</v>
      </c>
      <c r="AB71" s="55">
        <v>0</v>
      </c>
      <c r="AC71" s="219">
        <v>0.38</v>
      </c>
      <c r="AD71" s="217" t="s">
        <v>259</v>
      </c>
    </row>
    <row r="72" spans="1:30" s="30" customFormat="1" ht="12">
      <c r="A72" s="30" t="s">
        <v>60</v>
      </c>
      <c r="B72" s="30" t="s">
        <v>10</v>
      </c>
      <c r="C72" s="50" t="s">
        <v>9</v>
      </c>
      <c r="D72" s="50" t="s">
        <v>149</v>
      </c>
      <c r="E72" s="31">
        <v>3450</v>
      </c>
      <c r="F72" s="32">
        <v>3770</v>
      </c>
      <c r="G72" s="32">
        <v>3845</v>
      </c>
      <c r="H72" s="33">
        <v>3963</v>
      </c>
      <c r="I72" s="32"/>
      <c r="J72" s="32"/>
      <c r="K72" s="32"/>
      <c r="L72" s="34" t="s">
        <v>239</v>
      </c>
      <c r="M72" s="35" t="s">
        <v>238</v>
      </c>
      <c r="N72" s="40" t="s">
        <v>238</v>
      </c>
      <c r="O72" s="35">
        <v>4680</v>
      </c>
      <c r="P72" s="35"/>
      <c r="Q72" s="36" t="s">
        <v>238</v>
      </c>
      <c r="R72" s="37" t="s">
        <v>238</v>
      </c>
      <c r="S72" s="38" t="s">
        <v>238</v>
      </c>
      <c r="T72" s="38" t="s">
        <v>238</v>
      </c>
      <c r="U72" s="38">
        <v>810</v>
      </c>
      <c r="V72" s="38"/>
      <c r="W72" s="39" t="s">
        <v>238</v>
      </c>
      <c r="X72" s="52">
        <v>0</v>
      </c>
      <c r="Y72" s="53">
        <v>0</v>
      </c>
      <c r="Z72" s="54">
        <v>0</v>
      </c>
      <c r="AA72" s="54">
        <v>295.34140697099997</v>
      </c>
      <c r="AB72" s="55">
        <v>0</v>
      </c>
      <c r="AC72" s="215" t="s">
        <v>258</v>
      </c>
      <c r="AD72" s="217" t="s">
        <v>258</v>
      </c>
    </row>
    <row r="73" spans="1:30" s="30" customFormat="1" ht="12">
      <c r="A73" s="30" t="s">
        <v>60</v>
      </c>
      <c r="B73" s="30" t="s">
        <v>10</v>
      </c>
      <c r="C73" s="50" t="s">
        <v>85</v>
      </c>
      <c r="D73" s="50" t="s">
        <v>86</v>
      </c>
      <c r="E73" s="31">
        <v>2084</v>
      </c>
      <c r="F73" s="32">
        <v>2214</v>
      </c>
      <c r="G73" s="32">
        <v>2389</v>
      </c>
      <c r="H73" s="33">
        <v>2595</v>
      </c>
      <c r="I73" s="32"/>
      <c r="J73" s="32"/>
      <c r="K73" s="32"/>
      <c r="L73" s="34" t="s">
        <v>239</v>
      </c>
      <c r="M73" s="35" t="s">
        <v>238</v>
      </c>
      <c r="N73" s="35" t="s">
        <v>238</v>
      </c>
      <c r="O73" s="35">
        <v>3150</v>
      </c>
      <c r="P73" s="35"/>
      <c r="Q73" s="36" t="s">
        <v>238</v>
      </c>
      <c r="R73" s="37" t="s">
        <v>238</v>
      </c>
      <c r="S73" s="38" t="s">
        <v>238</v>
      </c>
      <c r="T73" s="38" t="s">
        <v>238</v>
      </c>
      <c r="U73" s="38">
        <v>570</v>
      </c>
      <c r="V73" s="38"/>
      <c r="W73" s="39" t="s">
        <v>238</v>
      </c>
      <c r="X73" s="52">
        <v>0</v>
      </c>
      <c r="Y73" s="53">
        <v>0</v>
      </c>
      <c r="Z73" s="54">
        <v>0</v>
      </c>
      <c r="AA73" s="54">
        <v>157.63685210602776</v>
      </c>
      <c r="AB73" s="55">
        <v>0</v>
      </c>
      <c r="AC73" s="215" t="s">
        <v>258</v>
      </c>
      <c r="AD73" s="217" t="s">
        <v>258</v>
      </c>
    </row>
    <row r="74" spans="1:30" s="30" customFormat="1" ht="12">
      <c r="A74" s="30" t="s">
        <v>60</v>
      </c>
      <c r="B74" s="30" t="s">
        <v>10</v>
      </c>
      <c r="C74" s="50" t="s">
        <v>177</v>
      </c>
      <c r="D74" s="50" t="s">
        <v>178</v>
      </c>
      <c r="E74" s="31">
        <v>2773</v>
      </c>
      <c r="F74" s="32">
        <v>2842</v>
      </c>
      <c r="G74" s="32">
        <v>2844</v>
      </c>
      <c r="H74" s="33">
        <v>2726</v>
      </c>
      <c r="I74" s="32"/>
      <c r="J74" s="32"/>
      <c r="K74" s="32"/>
      <c r="L74" s="34" t="s">
        <v>239</v>
      </c>
      <c r="M74" s="35" t="s">
        <v>238</v>
      </c>
      <c r="N74" s="40" t="s">
        <v>238</v>
      </c>
      <c r="O74" s="35">
        <v>5740</v>
      </c>
      <c r="P74" s="35"/>
      <c r="Q74" s="36" t="s">
        <v>238</v>
      </c>
      <c r="R74" s="37" t="s">
        <v>238</v>
      </c>
      <c r="S74" s="38" t="s">
        <v>238</v>
      </c>
      <c r="T74" s="38" t="s">
        <v>238</v>
      </c>
      <c r="U74" s="38">
        <v>1190</v>
      </c>
      <c r="V74" s="38"/>
      <c r="W74" s="39" t="s">
        <v>238</v>
      </c>
      <c r="X74" s="52">
        <v>92.186982514150003</v>
      </c>
      <c r="Y74" s="53">
        <v>126.21954463695</v>
      </c>
      <c r="Z74" s="54">
        <v>78.796901652788009</v>
      </c>
      <c r="AA74" s="54">
        <v>29.993829233599996</v>
      </c>
      <c r="AB74" s="55">
        <v>0</v>
      </c>
      <c r="AC74" s="219">
        <v>0.12</v>
      </c>
      <c r="AD74" s="217" t="s">
        <v>260</v>
      </c>
    </row>
    <row r="75" spans="1:30" s="30" customFormat="1" ht="12">
      <c r="A75" s="30" t="s">
        <v>60</v>
      </c>
      <c r="B75" s="30" t="s">
        <v>10</v>
      </c>
      <c r="C75" s="50" t="s">
        <v>166</v>
      </c>
      <c r="D75" s="50" t="s">
        <v>167</v>
      </c>
      <c r="E75" s="31">
        <v>2607</v>
      </c>
      <c r="F75" s="32">
        <v>2796</v>
      </c>
      <c r="G75" s="32">
        <v>2895</v>
      </c>
      <c r="H75" s="33">
        <v>2839</v>
      </c>
      <c r="I75" s="32"/>
      <c r="J75" s="32"/>
      <c r="K75" s="32"/>
      <c r="L75" s="34" t="s">
        <v>239</v>
      </c>
      <c r="M75" s="35" t="s">
        <v>238</v>
      </c>
      <c r="N75" s="40" t="s">
        <v>238</v>
      </c>
      <c r="O75" s="35">
        <v>3410</v>
      </c>
      <c r="P75" s="35"/>
      <c r="Q75" s="36" t="s">
        <v>238</v>
      </c>
      <c r="R75" s="37" t="s">
        <v>238</v>
      </c>
      <c r="S75" s="38" t="s">
        <v>238</v>
      </c>
      <c r="T75" s="38" t="s">
        <v>238</v>
      </c>
      <c r="U75" s="38">
        <v>380</v>
      </c>
      <c r="V75" s="38"/>
      <c r="W75" s="39" t="s">
        <v>238</v>
      </c>
      <c r="X75" s="52">
        <v>0</v>
      </c>
      <c r="Y75" s="53">
        <v>0</v>
      </c>
      <c r="Z75" s="54">
        <v>0</v>
      </c>
      <c r="AA75" s="54">
        <v>298.60542923769998</v>
      </c>
      <c r="AB75" s="55">
        <v>0</v>
      </c>
      <c r="AC75" s="215" t="s">
        <v>258</v>
      </c>
      <c r="AD75" s="217" t="s">
        <v>258</v>
      </c>
    </row>
    <row r="76" spans="1:30" s="30" customFormat="1" ht="12">
      <c r="A76" s="30" t="s">
        <v>60</v>
      </c>
      <c r="B76" s="30" t="s">
        <v>10</v>
      </c>
      <c r="C76" s="50" t="s">
        <v>142</v>
      </c>
      <c r="D76" s="50" t="s">
        <v>143</v>
      </c>
      <c r="E76" s="31">
        <v>2903</v>
      </c>
      <c r="F76" s="32">
        <v>3099</v>
      </c>
      <c r="G76" s="32">
        <v>3318</v>
      </c>
      <c r="H76" s="33">
        <v>3391</v>
      </c>
      <c r="I76" s="32"/>
      <c r="J76" s="32"/>
      <c r="K76" s="32"/>
      <c r="L76" s="34" t="s">
        <v>239</v>
      </c>
      <c r="M76" s="35" t="s">
        <v>238</v>
      </c>
      <c r="N76" s="40" t="s">
        <v>238</v>
      </c>
      <c r="O76" s="35">
        <v>4290</v>
      </c>
      <c r="P76" s="35"/>
      <c r="Q76" s="36" t="s">
        <v>238</v>
      </c>
      <c r="R76" s="37" t="s">
        <v>238</v>
      </c>
      <c r="S76" s="38" t="s">
        <v>238</v>
      </c>
      <c r="T76" s="38" t="s">
        <v>238</v>
      </c>
      <c r="U76" s="38">
        <v>820</v>
      </c>
      <c r="V76" s="38"/>
      <c r="W76" s="39" t="s">
        <v>238</v>
      </c>
      <c r="X76" s="52">
        <v>0</v>
      </c>
      <c r="Y76" s="53">
        <v>0</v>
      </c>
      <c r="Z76" s="54">
        <v>0</v>
      </c>
      <c r="AA76" s="54">
        <v>299.87573545191748</v>
      </c>
      <c r="AB76" s="55">
        <v>163.81248296802741</v>
      </c>
      <c r="AC76" s="215" t="s">
        <v>258</v>
      </c>
      <c r="AD76" s="217" t="s">
        <v>258</v>
      </c>
    </row>
    <row r="77" spans="1:30" s="3" customFormat="1">
      <c r="A77" s="2" t="s">
        <v>57</v>
      </c>
      <c r="B77" s="2" t="s">
        <v>29</v>
      </c>
      <c r="C77" s="2" t="s">
        <v>29</v>
      </c>
      <c r="D77" s="2" t="s">
        <v>54</v>
      </c>
      <c r="E77" s="17">
        <v>75585</v>
      </c>
      <c r="F77" s="18">
        <v>81143</v>
      </c>
      <c r="G77" s="18">
        <v>85483</v>
      </c>
      <c r="H77" s="19">
        <v>86672</v>
      </c>
      <c r="I77" s="18">
        <v>84000</v>
      </c>
      <c r="J77" s="18">
        <v>89000</v>
      </c>
      <c r="K77" s="18">
        <v>90000</v>
      </c>
      <c r="L77" s="25">
        <v>85000</v>
      </c>
      <c r="M77" s="23">
        <v>91000</v>
      </c>
      <c r="N77" s="23">
        <v>108300</v>
      </c>
      <c r="O77" s="48">
        <f>O78+O79+O80+O81</f>
        <v>82090</v>
      </c>
      <c r="P77" s="23">
        <v>132000</v>
      </c>
      <c r="Q77" s="24">
        <v>140000</v>
      </c>
      <c r="R77" s="13">
        <v>36000</v>
      </c>
      <c r="S77" s="7">
        <v>41000</v>
      </c>
      <c r="T77" s="7">
        <v>49130</v>
      </c>
      <c r="U77" s="7">
        <f>U78+U79+U80+U81</f>
        <v>34330</v>
      </c>
      <c r="V77" s="7">
        <v>57000</v>
      </c>
      <c r="W77" s="27">
        <v>61000</v>
      </c>
      <c r="X77" s="120">
        <f>SUM(X78:X81)</f>
        <v>2417.1030483668792</v>
      </c>
      <c r="Y77" s="121">
        <f>SUM(Y78:Y81)</f>
        <v>1245.3592035336421</v>
      </c>
      <c r="Z77" s="122">
        <v>0</v>
      </c>
      <c r="AA77" s="122">
        <f>SUM(AA78:AA81)</f>
        <v>1375.4425151403341</v>
      </c>
      <c r="AB77" s="121">
        <f>SUM(AB78:AB81)</f>
        <v>7.3683349025545146</v>
      </c>
      <c r="AC77" s="28" t="s">
        <v>246</v>
      </c>
      <c r="AD77" s="29">
        <v>0.2</v>
      </c>
    </row>
    <row r="78" spans="1:30" s="30" customFormat="1" ht="12">
      <c r="A78" s="30" t="s">
        <v>60</v>
      </c>
      <c r="B78" s="30" t="s">
        <v>29</v>
      </c>
      <c r="C78" s="50" t="s">
        <v>28</v>
      </c>
      <c r="D78" s="50" t="s">
        <v>206</v>
      </c>
      <c r="E78" s="31">
        <v>21786</v>
      </c>
      <c r="F78" s="32">
        <v>24260</v>
      </c>
      <c r="G78" s="32">
        <v>26049</v>
      </c>
      <c r="H78" s="33">
        <v>26693</v>
      </c>
      <c r="I78" s="32"/>
      <c r="J78" s="32"/>
      <c r="K78" s="32"/>
      <c r="L78" s="34" t="s">
        <v>239</v>
      </c>
      <c r="M78" s="35" t="s">
        <v>238</v>
      </c>
      <c r="N78" s="35">
        <v>35800</v>
      </c>
      <c r="O78" s="35">
        <v>41350</v>
      </c>
      <c r="P78" s="35"/>
      <c r="Q78" s="36" t="s">
        <v>238</v>
      </c>
      <c r="R78" s="37" t="s">
        <v>238</v>
      </c>
      <c r="S78" s="38" t="s">
        <v>238</v>
      </c>
      <c r="T78" s="38">
        <v>15590</v>
      </c>
      <c r="U78" s="38">
        <v>17350</v>
      </c>
      <c r="V78" s="38"/>
      <c r="W78" s="39" t="s">
        <v>238</v>
      </c>
      <c r="X78" s="52">
        <v>1441.7074762266791</v>
      </c>
      <c r="Y78" s="53">
        <v>702.09347222875704</v>
      </c>
      <c r="Z78" s="54">
        <v>0</v>
      </c>
      <c r="AA78" s="54">
        <v>283.58188704179997</v>
      </c>
      <c r="AB78" s="55">
        <v>3.2897301696900003</v>
      </c>
      <c r="AC78" s="41" t="s">
        <v>246</v>
      </c>
      <c r="AD78" s="42">
        <v>0.2</v>
      </c>
    </row>
    <row r="79" spans="1:30" s="30" customFormat="1" ht="12">
      <c r="A79" s="30" t="s">
        <v>60</v>
      </c>
      <c r="B79" s="30" t="s">
        <v>29</v>
      </c>
      <c r="C79" s="50" t="s">
        <v>136</v>
      </c>
      <c r="D79" s="50" t="s">
        <v>137</v>
      </c>
      <c r="E79" s="31">
        <v>10657</v>
      </c>
      <c r="F79" s="32">
        <v>11052</v>
      </c>
      <c r="G79" s="32">
        <v>11148</v>
      </c>
      <c r="H79" s="33">
        <v>10770</v>
      </c>
      <c r="I79" s="32"/>
      <c r="J79" s="32"/>
      <c r="K79" s="32"/>
      <c r="L79" s="34" t="s">
        <v>239</v>
      </c>
      <c r="M79" s="35" t="s">
        <v>238</v>
      </c>
      <c r="N79" s="35">
        <v>13510</v>
      </c>
      <c r="O79" s="35">
        <v>15530</v>
      </c>
      <c r="P79" s="35"/>
      <c r="Q79" s="36" t="s">
        <v>238</v>
      </c>
      <c r="R79" s="37" t="s">
        <v>238</v>
      </c>
      <c r="S79" s="38" t="s">
        <v>238</v>
      </c>
      <c r="T79" s="38">
        <v>4600</v>
      </c>
      <c r="U79" s="38">
        <v>5460</v>
      </c>
      <c r="V79" s="38"/>
      <c r="W79" s="39" t="s">
        <v>238</v>
      </c>
      <c r="X79" s="52">
        <v>689.73898656520009</v>
      </c>
      <c r="Y79" s="53">
        <v>491.32376924668495</v>
      </c>
      <c r="Z79" s="54">
        <v>0</v>
      </c>
      <c r="AA79" s="54">
        <v>275.17567094090941</v>
      </c>
      <c r="AB79" s="55">
        <v>0</v>
      </c>
      <c r="AC79" s="41" t="s">
        <v>246</v>
      </c>
      <c r="AD79" s="42">
        <v>0.2</v>
      </c>
    </row>
    <row r="80" spans="1:30" s="30" customFormat="1" ht="12">
      <c r="A80" s="30" t="s">
        <v>60</v>
      </c>
      <c r="B80" s="30" t="s">
        <v>29</v>
      </c>
      <c r="C80" s="50" t="s">
        <v>74</v>
      </c>
      <c r="D80" s="50" t="s">
        <v>75</v>
      </c>
      <c r="E80" s="31">
        <v>10176</v>
      </c>
      <c r="F80" s="32">
        <v>11174</v>
      </c>
      <c r="G80" s="32">
        <v>12380</v>
      </c>
      <c r="H80" s="33">
        <v>12066</v>
      </c>
      <c r="I80" s="32"/>
      <c r="J80" s="32"/>
      <c r="K80" s="32"/>
      <c r="L80" s="34" t="s">
        <v>239</v>
      </c>
      <c r="M80" s="35" t="s">
        <v>238</v>
      </c>
      <c r="N80" s="35">
        <v>14580</v>
      </c>
      <c r="O80" s="35">
        <v>15290</v>
      </c>
      <c r="P80" s="35"/>
      <c r="Q80" s="36" t="s">
        <v>238</v>
      </c>
      <c r="R80" s="37" t="s">
        <v>238</v>
      </c>
      <c r="S80" s="38" t="s">
        <v>238</v>
      </c>
      <c r="T80" s="38">
        <v>5340</v>
      </c>
      <c r="U80" s="38">
        <v>5760</v>
      </c>
      <c r="V80" s="38"/>
      <c r="W80" s="39" t="s">
        <v>238</v>
      </c>
      <c r="X80" s="52">
        <v>285.65658557500001</v>
      </c>
      <c r="Y80" s="53">
        <v>51.941962058200005</v>
      </c>
      <c r="Z80" s="54">
        <v>0</v>
      </c>
      <c r="AA80" s="54">
        <v>538.83378497158014</v>
      </c>
      <c r="AB80" s="55">
        <v>0</v>
      </c>
      <c r="AC80" s="41" t="s">
        <v>246</v>
      </c>
      <c r="AD80" s="42">
        <v>0.2</v>
      </c>
    </row>
    <row r="81" spans="1:30" s="30" customFormat="1" ht="12">
      <c r="A81" s="30" t="s">
        <v>60</v>
      </c>
      <c r="B81" s="30" t="s">
        <v>29</v>
      </c>
      <c r="C81" s="50" t="s">
        <v>70</v>
      </c>
      <c r="D81" s="50" t="s">
        <v>71</v>
      </c>
      <c r="E81" s="31">
        <v>5416</v>
      </c>
      <c r="F81" s="32">
        <v>5885</v>
      </c>
      <c r="G81" s="32">
        <v>6689</v>
      </c>
      <c r="H81" s="33">
        <v>7029</v>
      </c>
      <c r="I81" s="32"/>
      <c r="J81" s="32"/>
      <c r="K81" s="32"/>
      <c r="L81" s="34" t="s">
        <v>239</v>
      </c>
      <c r="M81" s="35" t="s">
        <v>238</v>
      </c>
      <c r="N81" s="35">
        <v>8720</v>
      </c>
      <c r="O81" s="35">
        <v>9920</v>
      </c>
      <c r="P81" s="35"/>
      <c r="Q81" s="36" t="s">
        <v>238</v>
      </c>
      <c r="R81" s="37" t="s">
        <v>238</v>
      </c>
      <c r="S81" s="38" t="s">
        <v>238</v>
      </c>
      <c r="T81" s="38">
        <v>5240</v>
      </c>
      <c r="U81" s="38">
        <v>5760</v>
      </c>
      <c r="V81" s="38"/>
      <c r="W81" s="39" t="s">
        <v>238</v>
      </c>
      <c r="X81" s="52">
        <v>0</v>
      </c>
      <c r="Y81" s="53">
        <v>0</v>
      </c>
      <c r="Z81" s="54">
        <v>0</v>
      </c>
      <c r="AA81" s="54">
        <v>277.85117218604455</v>
      </c>
      <c r="AB81" s="55">
        <v>4.0786047328645143</v>
      </c>
      <c r="AC81" s="41" t="s">
        <v>246</v>
      </c>
      <c r="AD81" s="42">
        <v>0.2</v>
      </c>
    </row>
    <row r="82" spans="1:30" s="3" customFormat="1">
      <c r="A82" s="2" t="s">
        <v>17</v>
      </c>
      <c r="B82" s="2" t="s">
        <v>33</v>
      </c>
      <c r="C82" s="2" t="s">
        <v>32</v>
      </c>
      <c r="D82" s="2" t="s">
        <v>33</v>
      </c>
      <c r="E82" s="20">
        <v>95821</v>
      </c>
      <c r="F82" s="21">
        <v>106170</v>
      </c>
      <c r="G82" s="21">
        <v>114942</v>
      </c>
      <c r="H82" s="22">
        <v>121688</v>
      </c>
      <c r="I82" s="21">
        <v>111000</v>
      </c>
      <c r="J82" s="21">
        <v>120000</v>
      </c>
      <c r="K82" s="21">
        <v>126000</v>
      </c>
      <c r="L82" s="20">
        <v>110000</v>
      </c>
      <c r="M82" s="23">
        <v>132000</v>
      </c>
      <c r="N82" s="23">
        <v>160700</v>
      </c>
      <c r="O82" s="23">
        <v>175000</v>
      </c>
      <c r="P82" s="23">
        <v>184000</v>
      </c>
      <c r="Q82" s="24">
        <v>191000</v>
      </c>
      <c r="R82" s="13">
        <v>63000</v>
      </c>
      <c r="S82" s="7">
        <v>76000</v>
      </c>
      <c r="T82" s="7">
        <v>87870</v>
      </c>
      <c r="U82" s="7">
        <v>92000</v>
      </c>
      <c r="V82" s="7">
        <v>97000</v>
      </c>
      <c r="W82" s="5">
        <v>101000</v>
      </c>
      <c r="X82" s="120">
        <v>6555.7251536685299</v>
      </c>
      <c r="Y82" s="121">
        <v>2206.0794434778863</v>
      </c>
      <c r="Z82" s="122">
        <v>0</v>
      </c>
      <c r="AA82" s="122">
        <v>0</v>
      </c>
      <c r="AB82" s="72">
        <v>0</v>
      </c>
      <c r="AC82" s="28" t="s">
        <v>241</v>
      </c>
      <c r="AD82" s="29">
        <v>0.4</v>
      </c>
    </row>
    <row r="83" spans="1:30" s="3" customFormat="1">
      <c r="A83" s="2" t="s">
        <v>57</v>
      </c>
      <c r="B83" s="2" t="s">
        <v>27</v>
      </c>
      <c r="C83" s="2" t="s">
        <v>27</v>
      </c>
      <c r="D83" s="2" t="s">
        <v>53</v>
      </c>
      <c r="E83" s="20">
        <v>405435</v>
      </c>
      <c r="F83" s="21">
        <v>438515</v>
      </c>
      <c r="G83" s="21">
        <v>478121</v>
      </c>
      <c r="H83" s="22">
        <v>507096</v>
      </c>
      <c r="I83" s="21">
        <v>457000</v>
      </c>
      <c r="J83" s="21">
        <v>499000</v>
      </c>
      <c r="K83" s="21">
        <v>528000</v>
      </c>
      <c r="L83" s="20">
        <v>456000</v>
      </c>
      <c r="M83" s="23">
        <v>526000</v>
      </c>
      <c r="N83" s="23">
        <v>623000</v>
      </c>
      <c r="O83" s="23">
        <v>729000</v>
      </c>
      <c r="P83" s="23">
        <v>789000</v>
      </c>
      <c r="Q83" s="24">
        <v>835000</v>
      </c>
      <c r="R83" s="13">
        <v>236000</v>
      </c>
      <c r="S83" s="7">
        <v>282000</v>
      </c>
      <c r="T83" s="7">
        <v>324000</v>
      </c>
      <c r="U83" s="7">
        <v>366000</v>
      </c>
      <c r="V83" s="7">
        <v>383000</v>
      </c>
      <c r="W83" s="5">
        <v>404000</v>
      </c>
      <c r="X83" s="120">
        <f>SUM(X84:X90)</f>
        <v>25122.229205255149</v>
      </c>
      <c r="Y83" s="121">
        <f>SUM(Y84:Y90)</f>
        <v>6576.0629056935259</v>
      </c>
      <c r="Z83" s="121">
        <f>SUM(Z84:Z90)</f>
        <v>258.62141420302146</v>
      </c>
      <c r="AA83" s="121">
        <f>SUM(AA84:AA90)</f>
        <v>2116.1812056194258</v>
      </c>
      <c r="AB83" s="72">
        <v>0</v>
      </c>
      <c r="AC83" s="28" t="s">
        <v>247</v>
      </c>
      <c r="AD83" s="29">
        <v>0.45</v>
      </c>
    </row>
    <row r="84" spans="1:30" s="30" customFormat="1" ht="12">
      <c r="A84" s="30" t="s">
        <v>60</v>
      </c>
      <c r="B84" s="30" t="s">
        <v>27</v>
      </c>
      <c r="C84" s="50" t="s">
        <v>27</v>
      </c>
      <c r="D84" s="50" t="s">
        <v>146</v>
      </c>
      <c r="E84" s="31">
        <v>77949</v>
      </c>
      <c r="F84" s="32">
        <v>86543</v>
      </c>
      <c r="G84" s="32">
        <v>97475</v>
      </c>
      <c r="H84" s="33">
        <v>98780</v>
      </c>
      <c r="I84" s="32"/>
      <c r="J84" s="32"/>
      <c r="K84" s="32"/>
      <c r="L84" s="34" t="s">
        <v>239</v>
      </c>
      <c r="M84" s="35" t="s">
        <v>238</v>
      </c>
      <c r="N84" s="35" t="s">
        <v>238</v>
      </c>
      <c r="O84" s="40">
        <v>137000</v>
      </c>
      <c r="P84" s="40"/>
      <c r="Q84" s="36" t="s">
        <v>238</v>
      </c>
      <c r="R84" s="37" t="s">
        <v>238</v>
      </c>
      <c r="S84" s="38" t="s">
        <v>238</v>
      </c>
      <c r="T84" s="38" t="s">
        <v>238</v>
      </c>
      <c r="U84" s="43">
        <v>88000</v>
      </c>
      <c r="V84" s="43"/>
      <c r="W84" s="39" t="s">
        <v>238</v>
      </c>
      <c r="X84" s="52">
        <v>5333.0221744530199</v>
      </c>
      <c r="Y84" s="53">
        <v>962.99731786771065</v>
      </c>
      <c r="Z84" s="54">
        <v>0</v>
      </c>
      <c r="AA84" s="54">
        <v>0</v>
      </c>
      <c r="AB84" s="55">
        <v>0</v>
      </c>
      <c r="AC84" s="41" t="s">
        <v>247</v>
      </c>
      <c r="AD84" s="42">
        <v>0.45</v>
      </c>
    </row>
    <row r="85" spans="1:30" s="30" customFormat="1" ht="12">
      <c r="A85" s="30" t="s">
        <v>60</v>
      </c>
      <c r="B85" s="30" t="s">
        <v>27</v>
      </c>
      <c r="C85" s="50" t="s">
        <v>91</v>
      </c>
      <c r="D85" s="50" t="s">
        <v>92</v>
      </c>
      <c r="E85" s="31">
        <v>178420</v>
      </c>
      <c r="F85" s="32">
        <v>190399</v>
      </c>
      <c r="G85" s="32">
        <v>204668</v>
      </c>
      <c r="H85" s="33">
        <v>219153</v>
      </c>
      <c r="I85" s="32"/>
      <c r="J85" s="32"/>
      <c r="K85" s="32"/>
      <c r="L85" s="34" t="s">
        <v>239</v>
      </c>
      <c r="M85" s="35" t="s">
        <v>238</v>
      </c>
      <c r="N85" s="35" t="s">
        <v>238</v>
      </c>
      <c r="O85" s="40">
        <v>313000</v>
      </c>
      <c r="P85" s="40"/>
      <c r="Q85" s="36" t="s">
        <v>238</v>
      </c>
      <c r="R85" s="37" t="s">
        <v>238</v>
      </c>
      <c r="S85" s="38" t="s">
        <v>238</v>
      </c>
      <c r="T85" s="38" t="s">
        <v>238</v>
      </c>
      <c r="U85" s="43">
        <v>130000</v>
      </c>
      <c r="V85" s="43"/>
      <c r="W85" s="39" t="s">
        <v>238</v>
      </c>
      <c r="X85" s="52">
        <v>10148.2579377533</v>
      </c>
      <c r="Y85" s="53">
        <v>2308.1217211417697</v>
      </c>
      <c r="Z85" s="54">
        <v>35.5843992354215</v>
      </c>
      <c r="AA85" s="54">
        <v>0</v>
      </c>
      <c r="AB85" s="55">
        <v>0</v>
      </c>
      <c r="AC85" s="41" t="s">
        <v>247</v>
      </c>
      <c r="AD85" s="42">
        <v>0.45</v>
      </c>
    </row>
    <row r="86" spans="1:30" s="30" customFormat="1" ht="12">
      <c r="A86" s="30" t="s">
        <v>60</v>
      </c>
      <c r="B86" s="30" t="s">
        <v>27</v>
      </c>
      <c r="C86" s="50" t="s">
        <v>26</v>
      </c>
      <c r="D86" s="50" t="s">
        <v>133</v>
      </c>
      <c r="E86" s="31">
        <v>101429</v>
      </c>
      <c r="F86" s="32">
        <v>110372</v>
      </c>
      <c r="G86" s="32">
        <v>120371</v>
      </c>
      <c r="H86" s="33">
        <v>126748</v>
      </c>
      <c r="I86" s="32"/>
      <c r="J86" s="32"/>
      <c r="K86" s="32"/>
      <c r="L86" s="34" t="s">
        <v>239</v>
      </c>
      <c r="M86" s="35" t="s">
        <v>238</v>
      </c>
      <c r="N86" s="35" t="s">
        <v>238</v>
      </c>
      <c r="O86" s="40">
        <v>173000</v>
      </c>
      <c r="P86" s="40"/>
      <c r="Q86" s="36" t="s">
        <v>238</v>
      </c>
      <c r="R86" s="37" t="s">
        <v>238</v>
      </c>
      <c r="S86" s="38" t="s">
        <v>238</v>
      </c>
      <c r="T86" s="38" t="s">
        <v>238</v>
      </c>
      <c r="U86" s="43">
        <v>100000</v>
      </c>
      <c r="V86" s="43"/>
      <c r="W86" s="39" t="s">
        <v>238</v>
      </c>
      <c r="X86" s="52">
        <v>7271.0559173800002</v>
      </c>
      <c r="Y86" s="53">
        <v>1790.2660987107479</v>
      </c>
      <c r="Z86" s="54">
        <v>223.03701496759999</v>
      </c>
      <c r="AA86" s="54">
        <v>0</v>
      </c>
      <c r="AB86" s="55">
        <v>0</v>
      </c>
      <c r="AC86" s="41" t="s">
        <v>247</v>
      </c>
      <c r="AD86" s="42">
        <v>0.45</v>
      </c>
    </row>
    <row r="87" spans="1:30" s="30" customFormat="1" ht="12">
      <c r="A87" s="30" t="s">
        <v>60</v>
      </c>
      <c r="B87" s="30" t="s">
        <v>27</v>
      </c>
      <c r="C87" s="50" t="s">
        <v>156</v>
      </c>
      <c r="D87" s="50" t="s">
        <v>157</v>
      </c>
      <c r="E87" s="31">
        <v>17325</v>
      </c>
      <c r="F87" s="32">
        <v>18201</v>
      </c>
      <c r="G87" s="32">
        <v>19658</v>
      </c>
      <c r="H87" s="33">
        <v>23145</v>
      </c>
      <c r="I87" s="32"/>
      <c r="J87" s="32"/>
      <c r="K87" s="32"/>
      <c r="L87" s="34" t="s">
        <v>239</v>
      </c>
      <c r="M87" s="35" t="s">
        <v>238</v>
      </c>
      <c r="N87" s="35" t="s">
        <v>238</v>
      </c>
      <c r="O87" s="40">
        <v>32500</v>
      </c>
      <c r="P87" s="40"/>
      <c r="Q87" s="36" t="s">
        <v>238</v>
      </c>
      <c r="R87" s="37" t="s">
        <v>238</v>
      </c>
      <c r="S87" s="38" t="s">
        <v>238</v>
      </c>
      <c r="T87" s="38" t="s">
        <v>238</v>
      </c>
      <c r="U87" s="43">
        <v>18800</v>
      </c>
      <c r="V87" s="43"/>
      <c r="W87" s="39" t="s">
        <v>238</v>
      </c>
      <c r="X87" s="52">
        <v>987.67362932790002</v>
      </c>
      <c r="Y87" s="53">
        <v>904.76308586948483</v>
      </c>
      <c r="Z87" s="54">
        <v>0</v>
      </c>
      <c r="AA87" s="54">
        <v>587.99678998378988</v>
      </c>
      <c r="AB87" s="55">
        <v>0</v>
      </c>
      <c r="AC87" s="41" t="s">
        <v>247</v>
      </c>
      <c r="AD87" s="42">
        <v>0.45</v>
      </c>
    </row>
    <row r="88" spans="1:30" s="30" customFormat="1" ht="12">
      <c r="A88" s="30" t="s">
        <v>60</v>
      </c>
      <c r="B88" s="30" t="s">
        <v>27</v>
      </c>
      <c r="C88" s="50" t="s">
        <v>196</v>
      </c>
      <c r="D88" s="50" t="s">
        <v>197</v>
      </c>
      <c r="E88" s="31">
        <v>8664</v>
      </c>
      <c r="F88" s="32">
        <v>9365</v>
      </c>
      <c r="G88" s="32">
        <v>9789</v>
      </c>
      <c r="H88" s="33">
        <v>10713</v>
      </c>
      <c r="I88" s="32"/>
      <c r="J88" s="32"/>
      <c r="K88" s="32"/>
      <c r="L88" s="34" t="s">
        <v>239</v>
      </c>
      <c r="M88" s="35" t="s">
        <v>238</v>
      </c>
      <c r="N88" s="35" t="s">
        <v>238</v>
      </c>
      <c r="O88" s="40">
        <v>12000</v>
      </c>
      <c r="P88" s="40"/>
      <c r="Q88" s="36" t="s">
        <v>238</v>
      </c>
      <c r="R88" s="37" t="s">
        <v>238</v>
      </c>
      <c r="S88" s="38" t="s">
        <v>238</v>
      </c>
      <c r="T88" s="38" t="s">
        <v>238</v>
      </c>
      <c r="U88" s="43">
        <v>4100</v>
      </c>
      <c r="V88" s="43"/>
      <c r="W88" s="39" t="s">
        <v>238</v>
      </c>
      <c r="X88" s="52">
        <v>178.68778345613001</v>
      </c>
      <c r="Y88" s="53">
        <v>18.781977573738335</v>
      </c>
      <c r="Z88" s="54">
        <v>0</v>
      </c>
      <c r="AA88" s="54">
        <v>432.07016307708574</v>
      </c>
      <c r="AB88" s="55">
        <v>0</v>
      </c>
      <c r="AC88" s="41" t="s">
        <v>247</v>
      </c>
      <c r="AD88" s="42">
        <v>0.45</v>
      </c>
    </row>
    <row r="89" spans="1:30" s="30" customFormat="1" ht="12">
      <c r="A89" s="30" t="s">
        <v>60</v>
      </c>
      <c r="B89" s="30" t="s">
        <v>27</v>
      </c>
      <c r="C89" s="50" t="s">
        <v>122</v>
      </c>
      <c r="D89" s="50" t="s">
        <v>123</v>
      </c>
      <c r="E89" s="31">
        <v>13831</v>
      </c>
      <c r="F89" s="32">
        <v>14866</v>
      </c>
      <c r="G89" s="32">
        <v>17097</v>
      </c>
      <c r="H89" s="33">
        <v>19223</v>
      </c>
      <c r="I89" s="32"/>
      <c r="J89" s="32"/>
      <c r="K89" s="32"/>
      <c r="L89" s="34" t="s">
        <v>239</v>
      </c>
      <c r="M89" s="35" t="s">
        <v>238</v>
      </c>
      <c r="N89" s="35" t="s">
        <v>238</v>
      </c>
      <c r="O89" s="40">
        <v>28500</v>
      </c>
      <c r="P89" s="40"/>
      <c r="Q89" s="36" t="s">
        <v>238</v>
      </c>
      <c r="R89" s="37" t="s">
        <v>238</v>
      </c>
      <c r="S89" s="38" t="s">
        <v>238</v>
      </c>
      <c r="T89" s="38" t="s">
        <v>238</v>
      </c>
      <c r="U89" s="43">
        <v>9700</v>
      </c>
      <c r="V89" s="43"/>
      <c r="W89" s="39" t="s">
        <v>238</v>
      </c>
      <c r="X89" s="52">
        <v>793.02176288479995</v>
      </c>
      <c r="Y89" s="53">
        <v>354.92746615717704</v>
      </c>
      <c r="Z89" s="54">
        <v>0</v>
      </c>
      <c r="AA89" s="54">
        <v>540.81109628255012</v>
      </c>
      <c r="AB89" s="55">
        <v>0</v>
      </c>
      <c r="AC89" s="41" t="s">
        <v>247</v>
      </c>
      <c r="AD89" s="42">
        <v>0.45</v>
      </c>
    </row>
    <row r="90" spans="1:30" s="30" customFormat="1" ht="12">
      <c r="A90" s="30" t="s">
        <v>60</v>
      </c>
      <c r="B90" s="30" t="s">
        <v>27</v>
      </c>
      <c r="C90" s="50" t="s">
        <v>134</v>
      </c>
      <c r="D90" s="50" t="s">
        <v>135</v>
      </c>
      <c r="E90" s="31">
        <v>7817</v>
      </c>
      <c r="F90" s="32">
        <v>8769</v>
      </c>
      <c r="G90" s="32">
        <v>9063</v>
      </c>
      <c r="H90" s="33">
        <v>9334</v>
      </c>
      <c r="I90" s="32"/>
      <c r="J90" s="32"/>
      <c r="K90" s="32"/>
      <c r="L90" s="34" t="s">
        <v>239</v>
      </c>
      <c r="M90" s="35" t="s">
        <v>238</v>
      </c>
      <c r="N90" s="35" t="s">
        <v>238</v>
      </c>
      <c r="O90" s="40">
        <v>16000</v>
      </c>
      <c r="P90" s="40"/>
      <c r="Q90" s="36" t="s">
        <v>238</v>
      </c>
      <c r="R90" s="37" t="s">
        <v>238</v>
      </c>
      <c r="S90" s="38" t="s">
        <v>238</v>
      </c>
      <c r="T90" s="38" t="s">
        <v>238</v>
      </c>
      <c r="U90" s="43">
        <v>8400</v>
      </c>
      <c r="V90" s="43"/>
      <c r="W90" s="39" t="s">
        <v>238</v>
      </c>
      <c r="X90" s="52">
        <v>410.51</v>
      </c>
      <c r="Y90" s="53">
        <v>236.20523837289767</v>
      </c>
      <c r="Z90" s="54">
        <v>0</v>
      </c>
      <c r="AA90" s="54">
        <v>555.3031562760001</v>
      </c>
      <c r="AB90" s="55">
        <v>0</v>
      </c>
      <c r="AC90" s="41" t="s">
        <v>247</v>
      </c>
      <c r="AD90" s="42">
        <v>0.45</v>
      </c>
    </row>
    <row r="91" spans="1:30" s="3" customFormat="1">
      <c r="A91" s="2" t="s">
        <v>57</v>
      </c>
      <c r="B91" s="2" t="s">
        <v>31</v>
      </c>
      <c r="C91" s="2" t="s">
        <v>31</v>
      </c>
      <c r="D91" s="2" t="s">
        <v>48</v>
      </c>
      <c r="E91" s="20">
        <v>403504</v>
      </c>
      <c r="F91" s="21">
        <v>410574</v>
      </c>
      <c r="G91" s="21">
        <v>427421</v>
      </c>
      <c r="H91" s="22">
        <v>431346</v>
      </c>
      <c r="I91" s="21">
        <v>427000</v>
      </c>
      <c r="J91" s="21">
        <v>442000</v>
      </c>
      <c r="K91" s="21">
        <v>446000</v>
      </c>
      <c r="L91" s="20">
        <v>427000</v>
      </c>
      <c r="M91" s="23">
        <v>442000</v>
      </c>
      <c r="N91" s="23">
        <v>474000</v>
      </c>
      <c r="O91" s="23">
        <v>511000</v>
      </c>
      <c r="P91" s="23">
        <v>577000</v>
      </c>
      <c r="Q91" s="24">
        <v>610000</v>
      </c>
      <c r="R91" s="13">
        <v>186000</v>
      </c>
      <c r="S91" s="7">
        <v>201000</v>
      </c>
      <c r="T91" s="7">
        <v>209000</v>
      </c>
      <c r="U91" s="7">
        <v>218000</v>
      </c>
      <c r="V91" s="7">
        <v>248000</v>
      </c>
      <c r="W91" s="5">
        <v>265000</v>
      </c>
      <c r="X91" s="120">
        <f>SUM(X92:X103)</f>
        <v>24903.702960538918</v>
      </c>
      <c r="Y91" s="121">
        <f>SUM(Y92:Y103)</f>
        <v>7192.685502740238</v>
      </c>
      <c r="Z91" s="121">
        <f>SUM(Z92:Z103)</f>
        <v>0</v>
      </c>
      <c r="AA91" s="121">
        <f>SUM(AA92:AA103)</f>
        <v>3241.379656703662</v>
      </c>
      <c r="AB91" s="72">
        <v>0</v>
      </c>
      <c r="AC91" s="28" t="s">
        <v>241</v>
      </c>
      <c r="AD91" s="29">
        <v>0.4</v>
      </c>
    </row>
    <row r="92" spans="1:30" s="30" customFormat="1" ht="12">
      <c r="A92" s="30" t="s">
        <v>60</v>
      </c>
      <c r="B92" s="30" t="s">
        <v>31</v>
      </c>
      <c r="C92" s="50" t="s">
        <v>168</v>
      </c>
      <c r="D92" s="50" t="s">
        <v>169</v>
      </c>
      <c r="E92" s="31">
        <v>76917</v>
      </c>
      <c r="F92" s="32">
        <v>78815</v>
      </c>
      <c r="G92" s="32">
        <v>82184</v>
      </c>
      <c r="H92" s="33">
        <v>82997</v>
      </c>
      <c r="I92" s="32"/>
      <c r="J92" s="32"/>
      <c r="K92" s="32"/>
      <c r="L92" s="34" t="s">
        <v>239</v>
      </c>
      <c r="M92" s="35" t="s">
        <v>238</v>
      </c>
      <c r="N92" s="35">
        <v>99100</v>
      </c>
      <c r="O92" s="35">
        <v>106800</v>
      </c>
      <c r="P92" s="35"/>
      <c r="Q92" s="36" t="s">
        <v>238</v>
      </c>
      <c r="R92" s="37" t="s">
        <v>238</v>
      </c>
      <c r="S92" s="38" t="s">
        <v>238</v>
      </c>
      <c r="T92" s="38">
        <v>50820</v>
      </c>
      <c r="U92" s="38">
        <v>53640</v>
      </c>
      <c r="V92" s="38"/>
      <c r="W92" s="39" t="s">
        <v>238</v>
      </c>
      <c r="X92" s="52">
        <v>6040.2448924789096</v>
      </c>
      <c r="Y92" s="53">
        <v>2182.0976363071409</v>
      </c>
      <c r="Z92" s="54">
        <v>0</v>
      </c>
      <c r="AA92" s="54">
        <v>0</v>
      </c>
      <c r="AB92" s="55">
        <v>0</v>
      </c>
      <c r="AC92" s="41" t="s">
        <v>241</v>
      </c>
      <c r="AD92" s="220">
        <v>0.4</v>
      </c>
    </row>
    <row r="93" spans="1:30" s="30" customFormat="1" ht="12">
      <c r="A93" s="30" t="s">
        <v>60</v>
      </c>
      <c r="B93" s="30" t="s">
        <v>31</v>
      </c>
      <c r="C93" s="50" t="s">
        <v>183</v>
      </c>
      <c r="D93" s="50" t="s">
        <v>184</v>
      </c>
      <c r="E93" s="31">
        <v>18451</v>
      </c>
      <c r="F93" s="32">
        <v>18450</v>
      </c>
      <c r="G93" s="32">
        <v>18599</v>
      </c>
      <c r="H93" s="33">
        <v>18424</v>
      </c>
      <c r="I93" s="32"/>
      <c r="J93" s="32"/>
      <c r="K93" s="32"/>
      <c r="L93" s="34" t="s">
        <v>239</v>
      </c>
      <c r="M93" s="35" t="s">
        <v>238</v>
      </c>
      <c r="N93" s="35">
        <v>22600</v>
      </c>
      <c r="O93" s="35">
        <v>24100</v>
      </c>
      <c r="P93" s="35"/>
      <c r="Q93" s="36" t="s">
        <v>238</v>
      </c>
      <c r="R93" s="37" t="s">
        <v>238</v>
      </c>
      <c r="S93" s="38" t="s">
        <v>238</v>
      </c>
      <c r="T93" s="38">
        <v>8350</v>
      </c>
      <c r="U93" s="38">
        <v>9070</v>
      </c>
      <c r="V93" s="38"/>
      <c r="W93" s="39" t="s">
        <v>238</v>
      </c>
      <c r="X93" s="52">
        <v>1234.66132769</v>
      </c>
      <c r="Y93" s="53">
        <v>1460.67308015103</v>
      </c>
      <c r="Z93" s="54">
        <v>0</v>
      </c>
      <c r="AA93" s="54">
        <v>339.85294428980001</v>
      </c>
      <c r="AB93" s="55">
        <v>0</v>
      </c>
      <c r="AC93" s="41" t="s">
        <v>241</v>
      </c>
      <c r="AD93" s="220">
        <v>0.15</v>
      </c>
    </row>
    <row r="94" spans="1:30" s="30" customFormat="1" ht="12">
      <c r="A94" s="30" t="s">
        <v>60</v>
      </c>
      <c r="B94" s="30" t="s">
        <v>31</v>
      </c>
      <c r="C94" s="50" t="s">
        <v>181</v>
      </c>
      <c r="D94" s="50" t="s">
        <v>182</v>
      </c>
      <c r="E94" s="31">
        <v>130926</v>
      </c>
      <c r="F94" s="32">
        <v>129170</v>
      </c>
      <c r="G94" s="32">
        <v>131989</v>
      </c>
      <c r="H94" s="33">
        <v>131400</v>
      </c>
      <c r="I94" s="32"/>
      <c r="J94" s="32"/>
      <c r="K94" s="32"/>
      <c r="L94" s="34" t="s">
        <v>239</v>
      </c>
      <c r="M94" s="35" t="s">
        <v>238</v>
      </c>
      <c r="N94" s="35">
        <v>142500</v>
      </c>
      <c r="O94" s="35">
        <v>143800</v>
      </c>
      <c r="P94" s="35"/>
      <c r="Q94" s="36" t="s">
        <v>238</v>
      </c>
      <c r="R94" s="37" t="s">
        <v>238</v>
      </c>
      <c r="S94" s="38" t="s">
        <v>238</v>
      </c>
      <c r="T94" s="38">
        <v>69690</v>
      </c>
      <c r="U94" s="38">
        <v>71000</v>
      </c>
      <c r="V94" s="38"/>
      <c r="W94" s="39" t="s">
        <v>238</v>
      </c>
      <c r="X94" s="52">
        <v>7140.3579004800004</v>
      </c>
      <c r="Y94" s="53">
        <v>157.35545919114469</v>
      </c>
      <c r="Z94" s="54">
        <v>0</v>
      </c>
      <c r="AA94" s="54">
        <v>0</v>
      </c>
      <c r="AB94" s="55">
        <v>0</v>
      </c>
      <c r="AC94" s="41" t="s">
        <v>241</v>
      </c>
      <c r="AD94" s="220">
        <v>0.95</v>
      </c>
    </row>
    <row r="95" spans="1:30" s="30" customFormat="1" ht="12">
      <c r="A95" s="30" t="s">
        <v>60</v>
      </c>
      <c r="B95" s="30" t="s">
        <v>31</v>
      </c>
      <c r="C95" s="50" t="s">
        <v>129</v>
      </c>
      <c r="D95" s="50" t="s">
        <v>130</v>
      </c>
      <c r="E95" s="31">
        <v>17883</v>
      </c>
      <c r="F95" s="32">
        <v>18048</v>
      </c>
      <c r="G95" s="32">
        <v>18224</v>
      </c>
      <c r="H95" s="33">
        <v>17931</v>
      </c>
      <c r="I95" s="32"/>
      <c r="J95" s="32"/>
      <c r="K95" s="32"/>
      <c r="L95" s="34" t="s">
        <v>239</v>
      </c>
      <c r="M95" s="35" t="s">
        <v>238</v>
      </c>
      <c r="N95" s="35">
        <v>24900</v>
      </c>
      <c r="O95" s="35">
        <v>28400</v>
      </c>
      <c r="P95" s="35"/>
      <c r="Q95" s="36" t="s">
        <v>238</v>
      </c>
      <c r="R95" s="37" t="s">
        <v>238</v>
      </c>
      <c r="S95" s="38" t="s">
        <v>238</v>
      </c>
      <c r="T95" s="38">
        <v>10380</v>
      </c>
      <c r="U95" s="38">
        <v>11330</v>
      </c>
      <c r="V95" s="38"/>
      <c r="W95" s="39" t="s">
        <v>238</v>
      </c>
      <c r="X95" s="52">
        <v>471.94425667600001</v>
      </c>
      <c r="Y95" s="53">
        <v>644.34100740869019</v>
      </c>
      <c r="Z95" s="54">
        <v>0</v>
      </c>
      <c r="AA95" s="54">
        <v>596.98232462999999</v>
      </c>
      <c r="AB95" s="55">
        <v>0</v>
      </c>
      <c r="AC95" s="41" t="s">
        <v>241</v>
      </c>
      <c r="AD95" s="221">
        <v>0.15</v>
      </c>
    </row>
    <row r="96" spans="1:30" s="30" customFormat="1" ht="12">
      <c r="A96" s="30" t="s">
        <v>60</v>
      </c>
      <c r="B96" s="30" t="s">
        <v>31</v>
      </c>
      <c r="C96" s="50" t="s">
        <v>97</v>
      </c>
      <c r="D96" s="50" t="s">
        <v>98</v>
      </c>
      <c r="E96" s="31">
        <v>48411</v>
      </c>
      <c r="F96" s="32">
        <v>48402</v>
      </c>
      <c r="G96" s="32">
        <v>50331</v>
      </c>
      <c r="H96" s="33">
        <v>50631</v>
      </c>
      <c r="I96" s="32"/>
      <c r="J96" s="32"/>
      <c r="K96" s="32"/>
      <c r="L96" s="34" t="s">
        <v>239</v>
      </c>
      <c r="M96" s="35" t="s">
        <v>238</v>
      </c>
      <c r="N96" s="35">
        <v>59500</v>
      </c>
      <c r="O96" s="35">
        <v>66500</v>
      </c>
      <c r="P96" s="35"/>
      <c r="Q96" s="36" t="s">
        <v>238</v>
      </c>
      <c r="R96" s="37" t="s">
        <v>238</v>
      </c>
      <c r="S96" s="38" t="s">
        <v>238</v>
      </c>
      <c r="T96" s="38">
        <v>24640</v>
      </c>
      <c r="U96" s="38">
        <v>27080</v>
      </c>
      <c r="V96" s="38"/>
      <c r="W96" s="39" t="s">
        <v>238</v>
      </c>
      <c r="X96" s="52">
        <v>3860.7151052340005</v>
      </c>
      <c r="Y96" s="53">
        <v>877.27937062903857</v>
      </c>
      <c r="Z96" s="54">
        <v>0</v>
      </c>
      <c r="AA96" s="54">
        <v>0</v>
      </c>
      <c r="AB96" s="55">
        <v>0</v>
      </c>
      <c r="AC96" s="41" t="s">
        <v>241</v>
      </c>
      <c r="AD96" s="221">
        <v>0.4</v>
      </c>
    </row>
    <row r="97" spans="1:41" s="30" customFormat="1" ht="12">
      <c r="A97" s="30" t="s">
        <v>60</v>
      </c>
      <c r="B97" s="30" t="s">
        <v>31</v>
      </c>
      <c r="C97" s="50" t="s">
        <v>30</v>
      </c>
      <c r="D97" s="50" t="s">
        <v>78</v>
      </c>
      <c r="E97" s="31">
        <v>27183</v>
      </c>
      <c r="F97" s="32">
        <v>28143</v>
      </c>
      <c r="G97" s="32">
        <v>29925</v>
      </c>
      <c r="H97" s="33">
        <v>29960</v>
      </c>
      <c r="I97" s="32"/>
      <c r="J97" s="32"/>
      <c r="K97" s="32"/>
      <c r="L97" s="34" t="s">
        <v>239</v>
      </c>
      <c r="M97" s="35" t="s">
        <v>238</v>
      </c>
      <c r="N97" s="35">
        <v>37100</v>
      </c>
      <c r="O97" s="35">
        <v>40700</v>
      </c>
      <c r="P97" s="35"/>
      <c r="Q97" s="36" t="s">
        <v>238</v>
      </c>
      <c r="R97" s="37" t="s">
        <v>238</v>
      </c>
      <c r="S97" s="38" t="s">
        <v>238</v>
      </c>
      <c r="T97" s="38">
        <v>15540</v>
      </c>
      <c r="U97" s="38">
        <v>17060</v>
      </c>
      <c r="V97" s="38"/>
      <c r="W97" s="39" t="s">
        <v>238</v>
      </c>
      <c r="X97" s="52">
        <v>2546.3651233726951</v>
      </c>
      <c r="Y97" s="53">
        <v>1075.3268111412399</v>
      </c>
      <c r="Z97" s="54">
        <v>0</v>
      </c>
      <c r="AA97" s="54">
        <v>447.75945865389997</v>
      </c>
      <c r="AB97" s="55">
        <v>0</v>
      </c>
      <c r="AC97" s="41" t="s">
        <v>241</v>
      </c>
      <c r="AD97" s="221">
        <v>0.15</v>
      </c>
    </row>
    <row r="98" spans="1:41" s="30" customFormat="1" ht="12">
      <c r="A98" s="30" t="s">
        <v>60</v>
      </c>
      <c r="B98" s="30" t="s">
        <v>31</v>
      </c>
      <c r="C98" s="50" t="s">
        <v>67</v>
      </c>
      <c r="D98" s="50" t="s">
        <v>68</v>
      </c>
      <c r="E98" s="31">
        <v>19585</v>
      </c>
      <c r="F98" s="32">
        <v>21297</v>
      </c>
      <c r="G98" s="32">
        <v>23937</v>
      </c>
      <c r="H98" s="33">
        <v>25325</v>
      </c>
      <c r="I98" s="32"/>
      <c r="J98" s="32"/>
      <c r="K98" s="32"/>
      <c r="L98" s="34" t="s">
        <v>239</v>
      </c>
      <c r="M98" s="35" t="s">
        <v>238</v>
      </c>
      <c r="N98" s="35">
        <v>31000</v>
      </c>
      <c r="O98" s="35">
        <v>32800</v>
      </c>
      <c r="P98" s="35"/>
      <c r="Q98" s="36" t="s">
        <v>238</v>
      </c>
      <c r="R98" s="37" t="s">
        <v>238</v>
      </c>
      <c r="S98" s="38" t="s">
        <v>238</v>
      </c>
      <c r="T98" s="38">
        <v>10390</v>
      </c>
      <c r="U98" s="38">
        <v>11040</v>
      </c>
      <c r="V98" s="38"/>
      <c r="W98" s="39" t="s">
        <v>238</v>
      </c>
      <c r="X98" s="52">
        <v>1227.37938222865</v>
      </c>
      <c r="Y98" s="53">
        <v>96.720239594404731</v>
      </c>
      <c r="Z98" s="54">
        <v>0</v>
      </c>
      <c r="AA98" s="54">
        <v>52.9773131821307</v>
      </c>
      <c r="AB98" s="55">
        <v>0</v>
      </c>
      <c r="AC98" s="41" t="s">
        <v>241</v>
      </c>
      <c r="AD98" s="221">
        <v>0.8</v>
      </c>
    </row>
    <row r="99" spans="1:41" s="30" customFormat="1">
      <c r="A99" s="30" t="s">
        <v>60</v>
      </c>
      <c r="B99" s="30" t="s">
        <v>31</v>
      </c>
      <c r="C99" s="50" t="s">
        <v>105</v>
      </c>
      <c r="D99" s="50" t="s">
        <v>106</v>
      </c>
      <c r="E99" s="31">
        <v>18801</v>
      </c>
      <c r="F99" s="32">
        <v>20612</v>
      </c>
      <c r="G99" s="32">
        <v>21722</v>
      </c>
      <c r="H99" s="33">
        <v>22487</v>
      </c>
      <c r="I99" s="32"/>
      <c r="J99" s="32"/>
      <c r="K99" s="32"/>
      <c r="L99" s="34" t="s">
        <v>239</v>
      </c>
      <c r="M99" s="35" t="s">
        <v>238</v>
      </c>
      <c r="N99" s="35">
        <v>27800</v>
      </c>
      <c r="O99" s="35">
        <v>30300</v>
      </c>
      <c r="P99" s="35"/>
      <c r="Q99" s="36" t="s">
        <v>238</v>
      </c>
      <c r="R99" s="37" t="s">
        <v>238</v>
      </c>
      <c r="S99" s="38" t="s">
        <v>238</v>
      </c>
      <c r="T99" s="38">
        <v>13000</v>
      </c>
      <c r="U99" s="38">
        <v>13860</v>
      </c>
      <c r="V99" s="38"/>
      <c r="W99" s="39" t="s">
        <v>238</v>
      </c>
      <c r="X99" s="52">
        <v>634.44623961299999</v>
      </c>
      <c r="Y99" s="53">
        <v>170.51394308542604</v>
      </c>
      <c r="Z99" s="54">
        <v>0</v>
      </c>
      <c r="AA99" s="54">
        <v>277.52539986720001</v>
      </c>
      <c r="AB99" s="55">
        <v>0</v>
      </c>
      <c r="AC99" s="41" t="s">
        <v>241</v>
      </c>
      <c r="AD99" s="221">
        <v>0.4</v>
      </c>
      <c r="AE99"/>
      <c r="AF99"/>
      <c r="AG99"/>
      <c r="AH99"/>
      <c r="AI99"/>
      <c r="AJ99"/>
      <c r="AK99"/>
      <c r="AL99"/>
      <c r="AM99"/>
      <c r="AN99"/>
      <c r="AO99"/>
    </row>
    <row r="100" spans="1:41" s="30" customFormat="1">
      <c r="A100" s="30" t="s">
        <v>60</v>
      </c>
      <c r="B100" s="30" t="s">
        <v>31</v>
      </c>
      <c r="C100" s="50" t="s">
        <v>72</v>
      </c>
      <c r="D100" s="50" t="s">
        <v>73</v>
      </c>
      <c r="E100" s="31">
        <v>13238</v>
      </c>
      <c r="F100" s="32">
        <v>13839</v>
      </c>
      <c r="G100" s="32">
        <v>14587</v>
      </c>
      <c r="H100" s="33">
        <v>15400</v>
      </c>
      <c r="I100" s="32"/>
      <c r="J100" s="32"/>
      <c r="K100" s="32"/>
      <c r="L100" s="34" t="s">
        <v>239</v>
      </c>
      <c r="M100" s="35" t="s">
        <v>238</v>
      </c>
      <c r="N100" s="35">
        <v>19900</v>
      </c>
      <c r="O100" s="35">
        <v>22700</v>
      </c>
      <c r="P100" s="35"/>
      <c r="Q100" s="36" t="s">
        <v>238</v>
      </c>
      <c r="R100" s="37" t="s">
        <v>238</v>
      </c>
      <c r="S100" s="38" t="s">
        <v>238</v>
      </c>
      <c r="T100" s="38">
        <v>13700</v>
      </c>
      <c r="U100" s="38">
        <v>15100</v>
      </c>
      <c r="V100" s="38"/>
      <c r="W100" s="39" t="s">
        <v>238</v>
      </c>
      <c r="X100" s="52">
        <v>613.20074750897993</v>
      </c>
      <c r="Y100" s="53">
        <v>102.47325565443398</v>
      </c>
      <c r="Z100" s="54">
        <v>0</v>
      </c>
      <c r="AA100" s="54">
        <v>678.15831518300001</v>
      </c>
      <c r="AB100" s="55">
        <v>0</v>
      </c>
      <c r="AC100" s="41" t="s">
        <v>241</v>
      </c>
      <c r="AD100" s="221">
        <v>0.15</v>
      </c>
      <c r="AE100"/>
      <c r="AF100"/>
      <c r="AG100"/>
      <c r="AH100"/>
      <c r="AI100"/>
      <c r="AJ100"/>
      <c r="AK100"/>
      <c r="AL100"/>
      <c r="AM100"/>
      <c r="AN100"/>
      <c r="AO100"/>
    </row>
    <row r="101" spans="1:41" s="30" customFormat="1">
      <c r="A101" s="30" t="s">
        <v>60</v>
      </c>
      <c r="B101" s="30" t="s">
        <v>31</v>
      </c>
      <c r="C101" s="50" t="s">
        <v>198</v>
      </c>
      <c r="D101" s="50" t="s">
        <v>199</v>
      </c>
      <c r="E101" s="31">
        <v>14343</v>
      </c>
      <c r="F101" s="32">
        <v>15272</v>
      </c>
      <c r="G101" s="32">
        <v>16155</v>
      </c>
      <c r="H101" s="33">
        <v>16598</v>
      </c>
      <c r="I101" s="32"/>
      <c r="J101" s="32"/>
      <c r="K101" s="32"/>
      <c r="L101" s="34" t="s">
        <v>239</v>
      </c>
      <c r="M101" s="35" t="s">
        <v>238</v>
      </c>
      <c r="N101" s="35">
        <v>21500</v>
      </c>
      <c r="O101" s="35">
        <v>24400</v>
      </c>
      <c r="P101" s="35"/>
      <c r="Q101" s="36" t="s">
        <v>238</v>
      </c>
      <c r="R101" s="37" t="s">
        <v>238</v>
      </c>
      <c r="S101" s="38" t="s">
        <v>238</v>
      </c>
      <c r="T101" s="38">
        <v>5570</v>
      </c>
      <c r="U101" s="38">
        <v>6230</v>
      </c>
      <c r="V101" s="38"/>
      <c r="W101" s="39" t="s">
        <v>238</v>
      </c>
      <c r="X101" s="52">
        <v>782.68642793834294</v>
      </c>
      <c r="Y101" s="53">
        <v>267.14313178363869</v>
      </c>
      <c r="Z101" s="54">
        <v>0</v>
      </c>
      <c r="AA101" s="54">
        <v>51.780940030899998</v>
      </c>
      <c r="AB101" s="55">
        <v>0</v>
      </c>
      <c r="AC101" s="41" t="s">
        <v>241</v>
      </c>
      <c r="AD101" s="221">
        <v>0.15</v>
      </c>
      <c r="AE101"/>
      <c r="AF101"/>
      <c r="AG101"/>
      <c r="AH101"/>
      <c r="AI101"/>
      <c r="AJ101"/>
      <c r="AK101"/>
      <c r="AL101"/>
      <c r="AM101"/>
      <c r="AN101"/>
      <c r="AO101"/>
    </row>
    <row r="102" spans="1:41" s="30" customFormat="1">
      <c r="A102" s="30" t="s">
        <v>60</v>
      </c>
      <c r="B102" s="30" t="s">
        <v>31</v>
      </c>
      <c r="C102" s="50" t="s">
        <v>164</v>
      </c>
      <c r="D102" s="50" t="s">
        <v>165</v>
      </c>
      <c r="E102" s="31">
        <v>6253</v>
      </c>
      <c r="F102" s="32">
        <v>6258</v>
      </c>
      <c r="G102" s="32">
        <v>6601</v>
      </c>
      <c r="H102" s="33">
        <v>6356</v>
      </c>
      <c r="I102" s="32"/>
      <c r="J102" s="32"/>
      <c r="K102" s="32"/>
      <c r="L102" s="34" t="s">
        <v>239</v>
      </c>
      <c r="M102" s="35" t="s">
        <v>238</v>
      </c>
      <c r="N102" s="35">
        <v>7700</v>
      </c>
      <c r="O102" s="35">
        <v>8200</v>
      </c>
      <c r="P102" s="35"/>
      <c r="Q102" s="36" t="s">
        <v>238</v>
      </c>
      <c r="R102" s="37" t="s">
        <v>238</v>
      </c>
      <c r="S102" s="38" t="s">
        <v>238</v>
      </c>
      <c r="T102" s="38">
        <v>1780</v>
      </c>
      <c r="U102" s="38">
        <v>1910</v>
      </c>
      <c r="V102" s="38"/>
      <c r="W102" s="39" t="s">
        <v>238</v>
      </c>
      <c r="X102" s="52">
        <v>0</v>
      </c>
      <c r="Y102" s="53">
        <v>0</v>
      </c>
      <c r="Z102" s="54">
        <v>0</v>
      </c>
      <c r="AA102" s="54">
        <v>553.94324755410003</v>
      </c>
      <c r="AB102" s="55">
        <v>0</v>
      </c>
      <c r="AC102" s="41" t="s">
        <v>241</v>
      </c>
      <c r="AD102" s="222" t="s">
        <v>258</v>
      </c>
      <c r="AE102"/>
      <c r="AF102"/>
      <c r="AG102"/>
      <c r="AH102"/>
      <c r="AI102"/>
      <c r="AJ102"/>
      <c r="AK102"/>
      <c r="AL102"/>
      <c r="AM102"/>
      <c r="AN102"/>
      <c r="AO102"/>
    </row>
    <row r="103" spans="1:41" s="30" customFormat="1" ht="15.75" thickBot="1">
      <c r="A103" s="30" t="s">
        <v>60</v>
      </c>
      <c r="B103" s="30" t="s">
        <v>31</v>
      </c>
      <c r="C103" s="50" t="s">
        <v>175</v>
      </c>
      <c r="D103" s="50" t="s">
        <v>176</v>
      </c>
      <c r="E103" s="31">
        <v>11513</v>
      </c>
      <c r="F103" s="32">
        <v>12268</v>
      </c>
      <c r="G103" s="32">
        <v>13167</v>
      </c>
      <c r="H103" s="33">
        <v>13837</v>
      </c>
      <c r="I103" s="32"/>
      <c r="J103" s="32"/>
      <c r="K103" s="32"/>
      <c r="L103" s="34" t="s">
        <v>239</v>
      </c>
      <c r="M103" s="35" t="s">
        <v>238</v>
      </c>
      <c r="N103" s="35">
        <v>16500</v>
      </c>
      <c r="O103" s="35">
        <v>16700</v>
      </c>
      <c r="P103" s="35"/>
      <c r="Q103" s="36" t="s">
        <v>238</v>
      </c>
      <c r="R103" s="37" t="s">
        <v>238</v>
      </c>
      <c r="S103" s="38" t="s">
        <v>238</v>
      </c>
      <c r="T103" s="38">
        <v>5550</v>
      </c>
      <c r="U103" s="38">
        <v>6230</v>
      </c>
      <c r="V103" s="38"/>
      <c r="W103" s="39" t="s">
        <v>238</v>
      </c>
      <c r="X103" s="52">
        <v>351.70155731833404</v>
      </c>
      <c r="Y103" s="53">
        <v>158.76156779404999</v>
      </c>
      <c r="Z103" s="54">
        <v>0</v>
      </c>
      <c r="AA103" s="54">
        <v>242.39971331263067</v>
      </c>
      <c r="AB103" s="55">
        <v>0</v>
      </c>
      <c r="AC103" s="41" t="s">
        <v>241</v>
      </c>
      <c r="AD103" s="221">
        <v>0.15</v>
      </c>
      <c r="AE103"/>
      <c r="AF103"/>
      <c r="AG103"/>
      <c r="AH103"/>
      <c r="AI103"/>
      <c r="AJ103"/>
      <c r="AK103"/>
      <c r="AL103"/>
      <c r="AM103"/>
      <c r="AN103"/>
      <c r="AO103"/>
    </row>
    <row r="104" spans="1:41" s="133" customFormat="1" ht="27.75" customHeight="1">
      <c r="A104" s="132" t="s">
        <v>270</v>
      </c>
      <c r="B104" s="132" t="s">
        <v>487</v>
      </c>
      <c r="C104" s="132"/>
      <c r="E104" s="134">
        <f>E91+E83+E82+E77+E68+E67+E66+E49+E48+E47+E41+E33</f>
        <v>1621678</v>
      </c>
      <c r="F104" s="139">
        <f>F91+F83+F82+F77+F68+F67+F66+F49+F48+F47+F41+F33</f>
        <v>1736997</v>
      </c>
      <c r="G104" s="139">
        <f t="shared" ref="G104:M104" si="2">G91+G83+G82+G77+G68+G67+G66+G49+G48+G47+G41+G33</f>
        <v>1871211</v>
      </c>
      <c r="H104" s="187">
        <f t="shared" si="2"/>
        <v>1940019</v>
      </c>
      <c r="I104" s="134">
        <f>I91+I83+I82+I77+I68+I67+I66+I49+I48+I47+I41+I33</f>
        <v>1808000</v>
      </c>
      <c r="J104" s="139">
        <f t="shared" si="2"/>
        <v>1942000</v>
      </c>
      <c r="K104" s="187">
        <f t="shared" si="2"/>
        <v>2009000</v>
      </c>
      <c r="L104" s="134">
        <f t="shared" si="2"/>
        <v>1805000</v>
      </c>
      <c r="M104" s="139">
        <f t="shared" si="2"/>
        <v>2041000</v>
      </c>
      <c r="N104" s="139">
        <v>2560000</v>
      </c>
      <c r="O104" s="139">
        <f>O91+O83+O82+O77+O68+O67+O66+O49+O48+O47+O41+O33</f>
        <v>2575488.87</v>
      </c>
      <c r="P104" s="139">
        <f t="shared" ref="P104:S104" si="3">P91+P83+P82+P77+P68+P67+P66+P49+P48+P47+P41+P33</f>
        <v>2882000</v>
      </c>
      <c r="Q104" s="187">
        <f t="shared" si="3"/>
        <v>3065000</v>
      </c>
      <c r="R104" s="134">
        <f t="shared" si="3"/>
        <v>796000</v>
      </c>
      <c r="S104" s="139">
        <f t="shared" si="3"/>
        <v>931000</v>
      </c>
      <c r="T104" s="139">
        <v>1130000</v>
      </c>
      <c r="U104" s="139">
        <f>+U91+U83+U82+U77+U68+U67+U66+U49+U48+U47+U41+U33</f>
        <v>1111330</v>
      </c>
      <c r="V104" s="139">
        <f t="shared" ref="V104:W104" si="4">+V91+V83+V82+V77+V68+V67+V66+V49+V48+V47+V41+V33</f>
        <v>1235000</v>
      </c>
      <c r="W104" s="139">
        <f t="shared" si="4"/>
        <v>1320000</v>
      </c>
      <c r="X104" s="229">
        <f>(X66+X49+X48+X47+X41+X33+X67+X68+X77+X82+X83+X91)</f>
        <v>94308.052694084297</v>
      </c>
      <c r="Y104" s="230">
        <f t="shared" ref="Y104:AB104" si="5">(Y66+Y49+Y48+Y47+Y41+Y33+Y67+Y68+Y77+Y82+Y83+Y91)</f>
        <v>35453.795948522908</v>
      </c>
      <c r="Z104" s="230">
        <f t="shared" si="5"/>
        <v>7947.558962430614</v>
      </c>
      <c r="AA104" s="230">
        <f t="shared" si="5"/>
        <v>29414.060788605555</v>
      </c>
      <c r="AB104" s="231">
        <f t="shared" si="5"/>
        <v>1887.6363163765661</v>
      </c>
      <c r="AC104" s="223"/>
      <c r="AD104" s="224"/>
      <c r="AE104"/>
      <c r="AF104"/>
      <c r="AG104"/>
      <c r="AH104"/>
      <c r="AI104"/>
      <c r="AJ104"/>
      <c r="AK104"/>
      <c r="AL104"/>
      <c r="AM104"/>
      <c r="AN104"/>
      <c r="AO104"/>
    </row>
    <row r="105" spans="1:41" s="131" customFormat="1" ht="34.5" customHeight="1" thickBot="1">
      <c r="A105" s="130" t="s">
        <v>271</v>
      </c>
      <c r="B105" s="130" t="s">
        <v>271</v>
      </c>
      <c r="C105" s="130"/>
      <c r="E105" s="182">
        <f t="shared" ref="E105:W105" si="6">E104+E32</f>
        <v>6655360</v>
      </c>
      <c r="F105" s="183">
        <f t="shared" si="6"/>
        <v>7309091</v>
      </c>
      <c r="G105" s="183">
        <f t="shared" si="6"/>
        <v>7931619</v>
      </c>
      <c r="H105" s="188">
        <f t="shared" si="6"/>
        <v>8514159</v>
      </c>
      <c r="I105" s="182">
        <f>I104+I32</f>
        <v>7616000</v>
      </c>
      <c r="J105" s="183">
        <f t="shared" si="6"/>
        <v>8264000</v>
      </c>
      <c r="K105" s="188">
        <f t="shared" si="6"/>
        <v>8847000</v>
      </c>
      <c r="L105" s="182">
        <f t="shared" si="6"/>
        <v>7615000</v>
      </c>
      <c r="M105" s="183">
        <f t="shared" si="6"/>
        <v>8901000</v>
      </c>
      <c r="N105" s="183">
        <f t="shared" si="6"/>
        <v>10330000</v>
      </c>
      <c r="O105" s="183">
        <f t="shared" si="6"/>
        <v>11195488.870000001</v>
      </c>
      <c r="P105" s="183">
        <f t="shared" si="6"/>
        <v>12472000</v>
      </c>
      <c r="Q105" s="188">
        <f t="shared" si="6"/>
        <v>13195000</v>
      </c>
      <c r="R105" s="182">
        <f t="shared" si="6"/>
        <v>3746000</v>
      </c>
      <c r="S105" s="183">
        <f t="shared" si="6"/>
        <v>4561000</v>
      </c>
      <c r="T105" s="183">
        <f t="shared" si="6"/>
        <v>5170000</v>
      </c>
      <c r="U105" s="183">
        <f t="shared" si="6"/>
        <v>5441330</v>
      </c>
      <c r="V105" s="183">
        <f t="shared" si="6"/>
        <v>5825000</v>
      </c>
      <c r="W105" s="183">
        <f t="shared" si="6"/>
        <v>6160000</v>
      </c>
      <c r="X105" s="232">
        <f t="shared" ref="X105:AB105" si="7">X104+X32</f>
        <v>319303.19751127018</v>
      </c>
      <c r="Y105" s="233">
        <f t="shared" si="7"/>
        <v>80610.928065988352</v>
      </c>
      <c r="Z105" s="233">
        <f t="shared" si="7"/>
        <v>19021.012463342864</v>
      </c>
      <c r="AA105" s="233">
        <f t="shared" si="7"/>
        <v>39970.900918588319</v>
      </c>
      <c r="AB105" s="234">
        <f t="shared" si="7"/>
        <v>1903.8074125005119</v>
      </c>
      <c r="AC105" s="225"/>
      <c r="AD105" s="226"/>
      <c r="AE105" s="3"/>
      <c r="AF105" s="3"/>
      <c r="AG105" s="3"/>
      <c r="AH105" s="3"/>
      <c r="AI105" s="3"/>
      <c r="AJ105" s="3"/>
      <c r="AK105" s="3"/>
      <c r="AL105" s="3"/>
      <c r="AM105" s="3"/>
      <c r="AN105" s="3"/>
      <c r="AO105" s="3"/>
    </row>
    <row r="106" spans="1:41">
      <c r="L106" s="47" t="s">
        <v>279</v>
      </c>
    </row>
    <row r="107" spans="1:41">
      <c r="L107" s="44" t="s">
        <v>280</v>
      </c>
    </row>
    <row r="108" spans="1:41">
      <c r="L108" s="211" t="s">
        <v>282</v>
      </c>
    </row>
    <row r="109" spans="1:41">
      <c r="L109" s="211" t="s">
        <v>281</v>
      </c>
    </row>
    <row r="110" spans="1:41">
      <c r="G110" s="119"/>
      <c r="H110" s="136"/>
      <c r="L110" s="210" t="s">
        <v>446</v>
      </c>
    </row>
    <row r="111" spans="1:41">
      <c r="F111" s="119"/>
      <c r="G111" s="137"/>
      <c r="H111" s="138"/>
    </row>
    <row r="112" spans="1:41">
      <c r="A112"/>
      <c r="B112"/>
      <c r="C112"/>
      <c r="F112" s="119"/>
      <c r="G112" s="137"/>
      <c r="H112" s="138"/>
    </row>
    <row r="113" spans="2:8">
      <c r="B113"/>
      <c r="C113"/>
      <c r="G113" s="137"/>
      <c r="H113" s="13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Municipal Data</vt:lpstr>
      <vt:lpstr>Simcoe Sub-area Employment Area</vt:lpstr>
      <vt:lpstr>Urban Growth Centres</vt:lpstr>
      <vt:lpstr>Official Plan Status</vt:lpstr>
      <vt:lpstr>Whitebelt</vt:lpstr>
      <vt:lpstr>Intensification Targets</vt:lpstr>
      <vt:lpstr>Greenfield Density Targets</vt:lpstr>
      <vt:lpstr>GGH Population</vt:lpstr>
      <vt:lpstr>GGH Adjusted to BAU Study Area</vt:lpstr>
      <vt:lpstr>Database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rianallen</dc:creator>
  <cp:lastModifiedBy>Rian Allen</cp:lastModifiedBy>
  <cp:lastPrinted>2013-10-29T17:37:03Z</cp:lastPrinted>
  <dcterms:created xsi:type="dcterms:W3CDTF">2013-05-01T19:14:34Z</dcterms:created>
  <dcterms:modified xsi:type="dcterms:W3CDTF">2013-11-07T21:20:58Z</dcterms:modified>
</cp:coreProperties>
</file>